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Csv\- 2024\Bilancio consuntivo\Verso la fine\Per Assemblea\"/>
    </mc:Choice>
  </mc:AlternateContent>
  <xr:revisionPtr revIDLastSave="0" documentId="13_ncr:1_{903756A1-448F-438C-8393-A6CD5A69876D}" xr6:coauthVersionLast="47" xr6:coauthVersionMax="47" xr10:uidLastSave="{00000000-0000-0000-0000-000000000000}"/>
  <bookViews>
    <workbookView xWindow="-108" yWindow="-108" windowWidth="23256" windowHeight="12456" xr2:uid="{A1B52FCB-55E1-4452-B999-2DCDB86C147D}"/>
  </bookViews>
  <sheets>
    <sheet name="Riclassificato B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G96" i="4"/>
  <c r="F96" i="4"/>
  <c r="H95" i="4"/>
  <c r="D95" i="4"/>
  <c r="H94" i="4"/>
  <c r="D94" i="4"/>
  <c r="H93" i="4"/>
  <c r="D93" i="4"/>
  <c r="H92" i="4"/>
  <c r="D92" i="4"/>
  <c r="H91" i="4"/>
  <c r="D91" i="4"/>
  <c r="H90" i="4"/>
  <c r="D90" i="4"/>
  <c r="B96" i="4"/>
  <c r="H89" i="4"/>
  <c r="D89" i="4"/>
  <c r="D86" i="4"/>
  <c r="D85" i="4"/>
  <c r="D84" i="4"/>
  <c r="D83" i="4"/>
  <c r="D82" i="4"/>
  <c r="C87" i="4"/>
  <c r="B81" i="4"/>
  <c r="D81" i="4" s="1"/>
  <c r="C79" i="4"/>
  <c r="B79" i="4"/>
  <c r="D78" i="4"/>
  <c r="D77" i="4"/>
  <c r="D76" i="4"/>
  <c r="D79" i="4" s="1"/>
  <c r="C74" i="4"/>
  <c r="B74" i="4"/>
  <c r="D73" i="4"/>
  <c r="D72" i="4"/>
  <c r="D71" i="4"/>
  <c r="D70" i="4"/>
  <c r="D69" i="4"/>
  <c r="D68" i="4"/>
  <c r="D67" i="4"/>
  <c r="D66" i="4"/>
  <c r="C63" i="4"/>
  <c r="B63" i="4"/>
  <c r="H62" i="4"/>
  <c r="D62" i="4"/>
  <c r="D63" i="4" s="1"/>
  <c r="G61" i="4"/>
  <c r="F61" i="4"/>
  <c r="F63" i="4" s="1"/>
  <c r="A61" i="4"/>
  <c r="G59" i="4"/>
  <c r="F59" i="4"/>
  <c r="H58" i="4"/>
  <c r="D58" i="4"/>
  <c r="H57" i="4"/>
  <c r="D57" i="4"/>
  <c r="H56" i="4"/>
  <c r="D56" i="4"/>
  <c r="H55" i="4"/>
  <c r="D55" i="4"/>
  <c r="H54" i="4"/>
  <c r="D54" i="4"/>
  <c r="H53" i="4"/>
  <c r="D53" i="4"/>
  <c r="B59" i="4"/>
  <c r="C45" i="4"/>
  <c r="B45" i="4"/>
  <c r="C44" i="4"/>
  <c r="B44" i="4"/>
  <c r="F42" i="4"/>
  <c r="C42" i="4"/>
  <c r="B42" i="4"/>
  <c r="D41" i="4"/>
  <c r="D40" i="4"/>
  <c r="H39" i="4"/>
  <c r="D39" i="4"/>
  <c r="G38" i="4"/>
  <c r="H38" i="4" s="1"/>
  <c r="D38" i="4"/>
  <c r="C36" i="4"/>
  <c r="B36" i="4"/>
  <c r="D35" i="4"/>
  <c r="G34" i="4"/>
  <c r="H34" i="4" s="1"/>
  <c r="H36" i="4" s="1"/>
  <c r="D34" i="4"/>
  <c r="D33" i="4"/>
  <c r="C31" i="4"/>
  <c r="B31" i="4"/>
  <c r="D30" i="4"/>
  <c r="D29" i="4"/>
  <c r="D28" i="4"/>
  <c r="D27" i="4"/>
  <c r="D26" i="4"/>
  <c r="D25" i="4"/>
  <c r="D24" i="4"/>
  <c r="H21" i="4"/>
  <c r="D21" i="4"/>
  <c r="G20" i="4"/>
  <c r="D20" i="4"/>
  <c r="H19" i="4"/>
  <c r="D19" i="4"/>
  <c r="G18" i="4"/>
  <c r="H18" i="4" s="1"/>
  <c r="D18" i="4"/>
  <c r="H17" i="4"/>
  <c r="D17" i="4"/>
  <c r="H16" i="4"/>
  <c r="D16" i="4"/>
  <c r="B15" i="4"/>
  <c r="B14" i="4"/>
  <c r="D14" i="4" s="1"/>
  <c r="H13" i="4"/>
  <c r="B13" i="4"/>
  <c r="H12" i="4"/>
  <c r="D12" i="4"/>
  <c r="H11" i="4"/>
  <c r="H10" i="4"/>
  <c r="D10" i="4"/>
  <c r="H9" i="4"/>
  <c r="D9" i="4"/>
  <c r="H8" i="4"/>
  <c r="D8" i="4"/>
  <c r="H7" i="4"/>
  <c r="D7" i="4"/>
  <c r="H6" i="4"/>
  <c r="D6" i="4"/>
  <c r="G5" i="4"/>
  <c r="F5" i="4"/>
  <c r="F22" i="4" s="1"/>
  <c r="F47" i="4" s="1"/>
  <c r="D5" i="4"/>
  <c r="B11" i="4" l="1"/>
  <c r="B46" i="4"/>
  <c r="B22" i="4"/>
  <c r="B47" i="4" s="1"/>
  <c r="C46" i="4"/>
  <c r="H96" i="4"/>
  <c r="B64" i="4"/>
  <c r="H5" i="4"/>
  <c r="H42" i="4"/>
  <c r="D44" i="4"/>
  <c r="D74" i="4"/>
  <c r="D13" i="4"/>
  <c r="G42" i="4"/>
  <c r="D42" i="4"/>
  <c r="H59" i="4"/>
  <c r="H61" i="4"/>
  <c r="H63" i="4" s="1"/>
  <c r="G22" i="4"/>
  <c r="D45" i="4"/>
  <c r="D46" i="4" s="1"/>
  <c r="F64" i="4"/>
  <c r="F97" i="4" s="1"/>
  <c r="F99" i="4" s="1"/>
  <c r="D59" i="4"/>
  <c r="D64" i="4" s="1"/>
  <c r="D96" i="4"/>
  <c r="D11" i="4"/>
  <c r="C22" i="4"/>
  <c r="G63" i="4"/>
  <c r="G64" i="4" s="1"/>
  <c r="G97" i="4" s="1"/>
  <c r="H20" i="4"/>
  <c r="H22" i="4" s="1"/>
  <c r="C59" i="4"/>
  <c r="C64" i="4" s="1"/>
  <c r="B87" i="4"/>
  <c r="D87" i="4" s="1"/>
  <c r="C96" i="4"/>
  <c r="G36" i="4"/>
  <c r="C47" i="4" l="1"/>
  <c r="D22" i="4"/>
  <c r="H47" i="4"/>
  <c r="D47" i="4"/>
  <c r="H64" i="4"/>
  <c r="H97" i="4" s="1"/>
  <c r="G47" i="4"/>
  <c r="G99" i="4" s="1"/>
  <c r="B97" i="4"/>
  <c r="B99" i="4" s="1"/>
  <c r="D97" i="4"/>
  <c r="C97" i="4"/>
  <c r="D99" i="4" l="1"/>
  <c r="H99" i="4"/>
  <c r="C99" i="4"/>
</calcChain>
</file>

<file path=xl/sharedStrings.xml><?xml version="1.0" encoding="utf-8"?>
<sst xmlns="http://schemas.openxmlformats.org/spreadsheetml/2006/main" count="146" uniqueCount="91">
  <si>
    <t xml:space="preserve">4) Da altri beni patrimoniali </t>
  </si>
  <si>
    <t xml:space="preserve"> </t>
  </si>
  <si>
    <t xml:space="preserve">PROVENTI E RICAVI </t>
  </si>
  <si>
    <t>Differenza</t>
  </si>
  <si>
    <t xml:space="preserve">A) Ricavi, rendite e proventi da attività di interesse generale </t>
  </si>
  <si>
    <t xml:space="preserve">1) Proventi da quote associative e apporti dei fondatori </t>
  </si>
  <si>
    <t xml:space="preserve">2) Proventi dagli associati per attività mutuali </t>
  </si>
  <si>
    <t xml:space="preserve">3) Ricavi per prestazioni e cessioni ad associati e fondatori </t>
  </si>
  <si>
    <t xml:space="preserve">4) Erogazioni liberali </t>
  </si>
  <si>
    <t xml:space="preserve">5) Proventi del 5 per mille </t>
  </si>
  <si>
    <t xml:space="preserve">6) Contributi da soggetti privati </t>
  </si>
  <si>
    <t xml:space="preserve">6.1 - Contributi FUN (Art. 62 D.Lgs. N. 117/2017) </t>
  </si>
  <si>
    <t xml:space="preserve">6.1.1) Attribuzione annuale </t>
  </si>
  <si>
    <t xml:space="preserve">6.1.2) Residui liberi da esercizi precedenti </t>
  </si>
  <si>
    <t xml:space="preserve">6.1.3) Residui vincolati da esercizi precedenti </t>
  </si>
  <si>
    <t xml:space="preserve">6.1.4) Rettifiche da residui vincolati </t>
  </si>
  <si>
    <t xml:space="preserve">7) Ricavi per prestazioni e cessioni a terzi </t>
  </si>
  <si>
    <t xml:space="preserve">8) Contributi da enti pubblici </t>
  </si>
  <si>
    <t xml:space="preserve">9) Proventi da contratti con enti pubblici </t>
  </si>
  <si>
    <t xml:space="preserve">10) Altri ricavi, rendite e proventi </t>
  </si>
  <si>
    <t xml:space="preserve">11) Rimanenze finali </t>
  </si>
  <si>
    <t xml:space="preserve">Totale A) </t>
  </si>
  <si>
    <t xml:space="preserve">B) Ricavi, rendite e proventi da attività diverse </t>
  </si>
  <si>
    <t xml:space="preserve">1) Ricavi per prestazioni e cessioni ad associati e fondatori </t>
  </si>
  <si>
    <t xml:space="preserve">2) Contributi da soggetti privati </t>
  </si>
  <si>
    <t xml:space="preserve">3) Ricavi per prestazioni e cessioni a terzi </t>
  </si>
  <si>
    <t xml:space="preserve">4) Contributi da enti pubblici </t>
  </si>
  <si>
    <t xml:space="preserve">5) Proventi da contratti con enti pubblici </t>
  </si>
  <si>
    <t xml:space="preserve">6) Altri ricavi, rendite e proventi </t>
  </si>
  <si>
    <t xml:space="preserve">7) Rimanenze finali </t>
  </si>
  <si>
    <t xml:space="preserve">Totale B) </t>
  </si>
  <si>
    <t xml:space="preserve">C) Ricavi, rendite e proventi da attività di raccolta fondi </t>
  </si>
  <si>
    <t xml:space="preserve">Totale C) </t>
  </si>
  <si>
    <t xml:space="preserve">D) Ricavi, rendite e proventi da attività finanziarie e patrimoniali </t>
  </si>
  <si>
    <t xml:space="preserve">1) Da rapporti bancari </t>
  </si>
  <si>
    <t xml:space="preserve">2) Da altri investimenti finanziari </t>
  </si>
  <si>
    <t xml:space="preserve">3) Da patrimonio edilizio </t>
  </si>
  <si>
    <t xml:space="preserve">Totale D) </t>
  </si>
  <si>
    <t xml:space="preserve">E) Proventi di Supporto generale </t>
  </si>
  <si>
    <t xml:space="preserve">1) Proventi da distacco del personale </t>
  </si>
  <si>
    <t xml:space="preserve">2) Altri proventi di supporto generale </t>
  </si>
  <si>
    <t xml:space="preserve">Totale E) </t>
  </si>
  <si>
    <t xml:space="preserve">TOTALE PROVENTI E RICAVI </t>
  </si>
  <si>
    <t xml:space="preserve">ONERI E COSTI </t>
  </si>
  <si>
    <t xml:space="preserve">A) Costi e oneri da attività di interesse generale </t>
  </si>
  <si>
    <t xml:space="preserve">1) Oneri da Funzioni CSV </t>
  </si>
  <si>
    <t xml:space="preserve">1.1) Promozione, Orientamento e Animazione </t>
  </si>
  <si>
    <t xml:space="preserve">1.2) Consulenza, assistenza e accompagnamento </t>
  </si>
  <si>
    <t xml:space="preserve">1.3) Formazione </t>
  </si>
  <si>
    <t xml:space="preserve">1.4) Informazione e comunicazione </t>
  </si>
  <si>
    <t xml:space="preserve">1.5) Ricerca e Documentazione </t>
  </si>
  <si>
    <t xml:space="preserve">1.6) Supporto Tecnico-Logistico </t>
  </si>
  <si>
    <t xml:space="preserve">Totale 1) Oneri da funzioni CSV </t>
  </si>
  <si>
    <t xml:space="preserve">2) Oneri da Altre attività di interesse generale </t>
  </si>
  <si>
    <t xml:space="preserve">Totale 2) Oneri da Altre attività di interesse generale </t>
  </si>
  <si>
    <t xml:space="preserve">B) Costi e oneri da attività diverse </t>
  </si>
  <si>
    <t xml:space="preserve">1) Materie prime, sussidiarie, di consumo e di merci </t>
  </si>
  <si>
    <t xml:space="preserve">2) Servizi </t>
  </si>
  <si>
    <t xml:space="preserve">3) Godimento beni di terzi </t>
  </si>
  <si>
    <t xml:space="preserve">4) Personale </t>
  </si>
  <si>
    <t xml:space="preserve">5) Ammortamenti </t>
  </si>
  <si>
    <t xml:space="preserve">6) Accantonamenti per rischi ed oneri </t>
  </si>
  <si>
    <t xml:space="preserve">7) Oneri diversi di gestione </t>
  </si>
  <si>
    <t xml:space="preserve">8) Rimanenze iniziali </t>
  </si>
  <si>
    <t xml:space="preserve">C) Costi e oneri da attività di raccolta fondi </t>
  </si>
  <si>
    <t xml:space="preserve">1) Oneri per raccolte fondi abituali </t>
  </si>
  <si>
    <t xml:space="preserve">2) Oneri per raccolte fondi occasionali </t>
  </si>
  <si>
    <t xml:space="preserve">3) Altri oneri </t>
  </si>
  <si>
    <t xml:space="preserve">D) Costi e oneri da attività finanziarie e patrimoniali </t>
  </si>
  <si>
    <t xml:space="preserve">1) Su rapporti bancari </t>
  </si>
  <si>
    <t xml:space="preserve">2) Su prestiti </t>
  </si>
  <si>
    <t xml:space="preserve">5) Accantonamenti per rischi ed oneri </t>
  </si>
  <si>
    <t xml:space="preserve">6) Altri oneri </t>
  </si>
  <si>
    <t xml:space="preserve">E) Costi e oneri di supporto generale </t>
  </si>
  <si>
    <t>5) Acquisti beni in c/capitale</t>
  </si>
  <si>
    <t xml:space="preserve">7) Altri oneri </t>
  </si>
  <si>
    <t xml:space="preserve">TOTALE ONERI E COSTI </t>
  </si>
  <si>
    <t xml:space="preserve">RISULTATO GESTIONALE </t>
  </si>
  <si>
    <t>Schema Riclassificato B</t>
  </si>
  <si>
    <t>GESTIONE FUN</t>
  </si>
  <si>
    <t>GESTIONE DIVERSA DAL FUN</t>
  </si>
  <si>
    <t>Budget FUN anno 2023</t>
  </si>
  <si>
    <t>Consuntivo FUN Anno 2023</t>
  </si>
  <si>
    <t>Budget diverso da FUN anno 2023</t>
  </si>
  <si>
    <t>Consuntivo diverso FUN Anno 2023</t>
  </si>
  <si>
    <t xml:space="preserve">6.2 - Altri contributi da soggetti privati </t>
  </si>
  <si>
    <t xml:space="preserve">1) Proventi da raccolte fondi abituali </t>
  </si>
  <si>
    <t xml:space="preserve">2) Proventi da raccolte fondi occasionali </t>
  </si>
  <si>
    <t xml:space="preserve">3) Altri proventi </t>
  </si>
  <si>
    <t>Budget diverso da FUN anno 2021</t>
  </si>
  <si>
    <t>Consuntivo diverso FUN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</si>
</sst>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6" formatCode="_-* #,##0_-;\-* #,##0_-;_-* &quot;-&quot;??_-;_-@_-"/>
    <numFmt numFmtId="168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i/>
      <sz val="10"/>
      <color rgb="FF000000"/>
      <name val="Verdana"/>
      <family val="2"/>
    </font>
    <font>
      <sz val="10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1F5F"/>
        <bgColor indexed="64"/>
      </patternFill>
    </fill>
    <fill>
      <patternFill patternType="solid">
        <fgColor rgb="FFD9E0F1"/>
        <bgColor indexed="64"/>
      </patternFill>
    </fill>
    <fill>
      <patternFill patternType="solid">
        <fgColor rgb="FFADAAAA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0" fontId="4" fillId="0" borderId="0"/>
  </cellStyleXfs>
  <cellXfs count="70">
    <xf numFmtId="0" fontId="0" fillId="0" borderId="0" xfId="0"/>
    <xf numFmtId="0" fontId="3" fillId="0" borderId="0" xfId="0" applyFont="1"/>
    <xf numFmtId="0" fontId="8" fillId="0" borderId="0" xfId="0" applyFont="1" applyAlignment="1">
      <alignment horizontal="left" vertical="center"/>
    </xf>
    <xf numFmtId="4" fontId="3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2"/>
    </xf>
    <xf numFmtId="4" fontId="5" fillId="0" borderId="4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4"/>
    </xf>
    <xf numFmtId="4" fontId="8" fillId="0" borderId="4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6"/>
    </xf>
    <xf numFmtId="4" fontId="5" fillId="0" borderId="4" xfId="1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4"/>
    </xf>
    <xf numFmtId="0" fontId="10" fillId="0" borderId="3" xfId="0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4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4" fontId="5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5"/>
    </xf>
    <xf numFmtId="4" fontId="5" fillId="0" borderId="4" xfId="1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7" xfId="1" applyNumberFormat="1" applyFont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7" xfId="1" applyNumberFormat="1" applyFont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vertical="center" wrapText="1"/>
    </xf>
    <xf numFmtId="4" fontId="5" fillId="4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horizontal="left" vertical="center" wrapText="1"/>
    </xf>
    <xf numFmtId="168" fontId="11" fillId="0" borderId="0" xfId="0" applyNumberFormat="1" applyFont="1" applyAlignment="1">
      <alignment horizontal="left" vertical="center" wrapText="1"/>
    </xf>
    <xf numFmtId="4" fontId="5" fillId="0" borderId="7" xfId="0" applyNumberFormat="1" applyFont="1" applyBorder="1" applyAlignment="1">
      <alignment horizontal="left" vertical="center" wrapText="1"/>
    </xf>
    <xf numFmtId="43" fontId="5" fillId="0" borderId="0" xfId="1" applyFont="1" applyFill="1" applyBorder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4" fontId="8" fillId="0" borderId="4" xfId="1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 indent="2"/>
    </xf>
    <xf numFmtId="4" fontId="5" fillId="5" borderId="4" xfId="0" applyNumberFormat="1" applyFont="1" applyFill="1" applyBorder="1" applyAlignment="1">
      <alignment horizontal="right" vertical="center" wrapText="1"/>
    </xf>
    <xf numFmtId="4" fontId="8" fillId="5" borderId="4" xfId="1" applyNumberFormat="1" applyFont="1" applyFill="1" applyBorder="1" applyAlignment="1">
      <alignment horizontal="right" vertical="center" wrapText="1"/>
    </xf>
    <xf numFmtId="4" fontId="8" fillId="5" borderId="7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3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Migliaia" xfId="1" builtinId="3"/>
    <cellStyle name="Migliaia [0] 2" xfId="3" xr:uid="{956044B5-113F-429E-A81F-3083F8D63B8E}"/>
    <cellStyle name="Normale" xfId="0" builtinId="0"/>
    <cellStyle name="Normale 4 2" xfId="2" xr:uid="{D4747DEA-FDC7-466C-8DC1-2249DF7DADCB}"/>
    <cellStyle name="Normale 6" xfId="5" xr:uid="{46EA0EDD-7564-46D7-B023-6AE1C49A4F8F}"/>
    <cellStyle name="Normale 7" xfId="4" xr:uid="{BE10D867-8A33-4A5F-B1B1-124A5ABC0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Il%20mio%20Drive\Csv\-%202024\Bilancio%20consuntivo\Verso%20la%20fine\CSV%20SALERNO%20-%20BILANCIO%20CONSUNTIVO%202023(23-03-2024).xlsx" TargetMode="External"/><Relationship Id="rId1" Type="http://schemas.openxmlformats.org/officeDocument/2006/relationships/externalLinkPath" Target="/Il%20mio%20Drive/Csv/-%202024/Bilancio%20consuntivo/Verso%20la%20fine/CSV%20SALERNO%20-%20BILANCIO%20CONSUNTIVO%202023(23-03-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.am. 2023"/>
      <sheetName val="Stato Patr- DM2020"/>
      <sheetName val="Rendiconto Gestionale DM 510202"/>
      <sheetName val="Riclass. A"/>
      <sheetName val="Riclass. B"/>
      <sheetName val="beni strum. 2022"/>
      <sheetName val="copia uso interno"/>
      <sheetName val="investimenti"/>
      <sheetName val="Foglio1"/>
    </sheetNames>
    <sheetDataSet>
      <sheetData sheetId="0"/>
      <sheetData sheetId="1"/>
      <sheetData sheetId="2"/>
      <sheetData sheetId="3">
        <row r="5">
          <cell r="B5">
            <v>4250</v>
          </cell>
          <cell r="C5">
            <v>5025</v>
          </cell>
        </row>
        <row r="13">
          <cell r="B13">
            <v>0</v>
          </cell>
        </row>
        <row r="14">
          <cell r="B14">
            <v>0</v>
          </cell>
        </row>
        <row r="18">
          <cell r="C18">
            <v>0</v>
          </cell>
        </row>
        <row r="20">
          <cell r="C20">
            <v>0</v>
          </cell>
        </row>
        <row r="32">
          <cell r="C32">
            <v>10144</v>
          </cell>
        </row>
        <row r="35">
          <cell r="C35">
            <v>2098.1</v>
          </cell>
        </row>
        <row r="41">
          <cell r="C41">
            <v>3907.02</v>
          </cell>
        </row>
        <row r="42">
          <cell r="C42">
            <v>89.259999999999991</v>
          </cell>
        </row>
        <row r="58">
          <cell r="A58" t="str">
            <v>Attività di beneficenza-sostegno popolazione Ischia</v>
          </cell>
          <cell r="B58">
            <v>0</v>
          </cell>
          <cell r="C58">
            <v>9491.9</v>
          </cell>
        </row>
        <row r="78">
          <cell r="B78">
            <v>0</v>
          </cell>
        </row>
      </sheetData>
      <sheetData sheetId="4">
        <row r="20">
          <cell r="C20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3CB6-8BA3-43B2-BB04-1864CD9D3144}">
  <dimension ref="A1:H107"/>
  <sheetViews>
    <sheetView tabSelected="1" workbookViewId="0">
      <selection activeCell="C17" sqref="C17"/>
    </sheetView>
  </sheetViews>
  <sheetFormatPr defaultColWidth="41.33203125" defaultRowHeight="12.6" x14ac:dyDescent="0.2"/>
  <cols>
    <col min="1" max="1" width="64.88671875" style="1" customWidth="1"/>
    <col min="2" max="2" width="24" style="1" customWidth="1"/>
    <col min="3" max="3" width="20.88671875" style="1" customWidth="1"/>
    <col min="4" max="4" width="14.33203125" style="1" customWidth="1"/>
    <col min="5" max="5" width="3.88671875" style="1" customWidth="1"/>
    <col min="6" max="6" width="21.44140625" style="1" customWidth="1"/>
    <col min="7" max="7" width="20.5546875" style="1" customWidth="1"/>
    <col min="8" max="8" width="12" style="1" bestFit="1" customWidth="1"/>
    <col min="9" max="16384" width="41.33203125" style="1"/>
  </cols>
  <sheetData>
    <row r="1" spans="1:8" x14ac:dyDescent="0.2">
      <c r="A1" s="68" t="s">
        <v>78</v>
      </c>
      <c r="B1" s="68"/>
      <c r="C1" s="68"/>
      <c r="D1" s="68"/>
      <c r="E1" s="68"/>
      <c r="F1" s="68"/>
      <c r="G1" s="68"/>
      <c r="H1" s="68"/>
    </row>
    <row r="2" spans="1:8" x14ac:dyDescent="0.2">
      <c r="A2" s="2" t="s">
        <v>1</v>
      </c>
      <c r="B2" s="69" t="s">
        <v>79</v>
      </c>
      <c r="C2" s="69"/>
      <c r="D2" s="69"/>
      <c r="F2" s="69" t="s">
        <v>80</v>
      </c>
      <c r="G2" s="69"/>
      <c r="H2" s="69"/>
    </row>
    <row r="3" spans="1:8" ht="38.4" thickBot="1" x14ac:dyDescent="0.25">
      <c r="A3" s="4" t="s">
        <v>2</v>
      </c>
      <c r="B3" s="6" t="s">
        <v>81</v>
      </c>
      <c r="C3" s="6" t="s">
        <v>82</v>
      </c>
      <c r="D3" s="32" t="s">
        <v>3</v>
      </c>
      <c r="E3" s="33"/>
      <c r="F3" s="6" t="s">
        <v>83</v>
      </c>
      <c r="G3" s="6" t="s">
        <v>84</v>
      </c>
      <c r="H3" s="6" t="s">
        <v>3</v>
      </c>
    </row>
    <row r="4" spans="1:8" ht="25.8" thickBot="1" x14ac:dyDescent="0.25">
      <c r="A4" s="7" t="s">
        <v>4</v>
      </c>
      <c r="B4" s="9" t="s">
        <v>1</v>
      </c>
      <c r="C4" s="9" t="s">
        <v>1</v>
      </c>
      <c r="D4" s="34" t="s">
        <v>1</v>
      </c>
      <c r="E4" s="35"/>
      <c r="F4" s="9"/>
      <c r="G4" s="9"/>
      <c r="H4" s="9"/>
    </row>
    <row r="5" spans="1:8" ht="13.2" thickBot="1" x14ac:dyDescent="0.25">
      <c r="A5" s="10" t="s">
        <v>5</v>
      </c>
      <c r="B5" s="16"/>
      <c r="C5" s="11"/>
      <c r="D5" s="36">
        <f>C5-B5</f>
        <v>0</v>
      </c>
      <c r="E5" s="37"/>
      <c r="F5" s="11">
        <f>'[1]Riclass. A'!B5</f>
        <v>4250</v>
      </c>
      <c r="G5" s="11">
        <f>'[1]Riclass. A'!C5</f>
        <v>5025</v>
      </c>
      <c r="H5" s="36">
        <f>G5-F5</f>
        <v>775</v>
      </c>
    </row>
    <row r="6" spans="1:8" ht="13.2" thickBot="1" x14ac:dyDescent="0.25">
      <c r="A6" s="10" t="s">
        <v>6</v>
      </c>
      <c r="B6" s="16"/>
      <c r="C6" s="11"/>
      <c r="D6" s="36">
        <f t="shared" ref="D6:D21" si="0">C6-B6</f>
        <v>0</v>
      </c>
      <c r="E6" s="37"/>
      <c r="F6" s="11"/>
      <c r="G6" s="11"/>
      <c r="H6" s="36">
        <f t="shared" ref="H6:H21" si="1">G6-F6</f>
        <v>0</v>
      </c>
    </row>
    <row r="7" spans="1:8" ht="13.2" thickBot="1" x14ac:dyDescent="0.25">
      <c r="A7" s="10" t="s">
        <v>7</v>
      </c>
      <c r="B7" s="16"/>
      <c r="C7" s="16"/>
      <c r="D7" s="36">
        <f t="shared" si="0"/>
        <v>0</v>
      </c>
      <c r="E7" s="38"/>
      <c r="F7" s="16"/>
      <c r="G7" s="11"/>
      <c r="H7" s="36">
        <f t="shared" si="1"/>
        <v>0</v>
      </c>
    </row>
    <row r="8" spans="1:8" ht="13.2" thickBot="1" x14ac:dyDescent="0.25">
      <c r="A8" s="10" t="s">
        <v>8</v>
      </c>
      <c r="B8" s="16"/>
      <c r="C8" s="16"/>
      <c r="D8" s="36">
        <f t="shared" si="0"/>
        <v>0</v>
      </c>
      <c r="E8" s="38"/>
      <c r="F8" s="16"/>
      <c r="G8" s="11"/>
      <c r="H8" s="36">
        <f t="shared" si="1"/>
        <v>0</v>
      </c>
    </row>
    <row r="9" spans="1:8" ht="13.2" thickBot="1" x14ac:dyDescent="0.25">
      <c r="A9" s="10" t="s">
        <v>9</v>
      </c>
      <c r="B9" s="16"/>
      <c r="C9" s="16"/>
      <c r="D9" s="36">
        <f t="shared" si="0"/>
        <v>0</v>
      </c>
      <c r="E9" s="38"/>
      <c r="F9" s="16"/>
      <c r="G9" s="11"/>
      <c r="H9" s="36">
        <f t="shared" si="1"/>
        <v>0</v>
      </c>
    </row>
    <row r="10" spans="1:8" ht="13.2" thickBot="1" x14ac:dyDescent="0.25">
      <c r="A10" s="10" t="s">
        <v>10</v>
      </c>
      <c r="B10" s="16"/>
      <c r="C10" s="11"/>
      <c r="D10" s="36">
        <f t="shared" si="0"/>
        <v>0</v>
      </c>
      <c r="E10" s="39"/>
      <c r="F10" s="16"/>
      <c r="G10" s="11"/>
      <c r="H10" s="36">
        <f t="shared" si="1"/>
        <v>0</v>
      </c>
    </row>
    <row r="11" spans="1:8" ht="13.2" thickBot="1" x14ac:dyDescent="0.25">
      <c r="A11" s="12" t="s">
        <v>11</v>
      </c>
      <c r="B11" s="40">
        <f>SUM(B12:B14)</f>
        <v>599180.73</v>
      </c>
      <c r="C11" s="40">
        <f>SUM(C12:C15)</f>
        <v>577288.98636363645</v>
      </c>
      <c r="D11" s="41">
        <f t="shared" si="0"/>
        <v>-21891.743636363535</v>
      </c>
      <c r="E11" s="38"/>
      <c r="F11" s="16"/>
      <c r="G11" s="16"/>
      <c r="H11" s="36">
        <f t="shared" si="1"/>
        <v>0</v>
      </c>
    </row>
    <row r="12" spans="1:8" ht="13.2" thickBot="1" x14ac:dyDescent="0.25">
      <c r="A12" s="14" t="s">
        <v>12</v>
      </c>
      <c r="B12" s="15">
        <v>599180.73</v>
      </c>
      <c r="C12" s="15">
        <v>599180.72636363644</v>
      </c>
      <c r="D12" s="36">
        <f t="shared" si="0"/>
        <v>-3.6363635445013642E-3</v>
      </c>
      <c r="E12" s="42"/>
      <c r="F12" s="11"/>
      <c r="G12" s="11"/>
      <c r="H12" s="36">
        <f t="shared" si="1"/>
        <v>0</v>
      </c>
    </row>
    <row r="13" spans="1:8" ht="13.2" thickBot="1" x14ac:dyDescent="0.25">
      <c r="A13" s="14" t="s">
        <v>13</v>
      </c>
      <c r="B13" s="15">
        <f>'[1]Riclass. A'!B13</f>
        <v>0</v>
      </c>
      <c r="C13" s="15">
        <v>0</v>
      </c>
      <c r="D13" s="36">
        <f t="shared" si="0"/>
        <v>0</v>
      </c>
      <c r="E13" s="38"/>
      <c r="F13" s="16"/>
      <c r="G13" s="16"/>
      <c r="H13" s="36">
        <f t="shared" si="1"/>
        <v>0</v>
      </c>
    </row>
    <row r="14" spans="1:8" ht="13.2" thickBot="1" x14ac:dyDescent="0.25">
      <c r="A14" s="14" t="s">
        <v>14</v>
      </c>
      <c r="B14" s="15">
        <f>'[1]Riclass. A'!B14</f>
        <v>0</v>
      </c>
      <c r="C14" s="15">
        <v>191331.39</v>
      </c>
      <c r="D14" s="36">
        <f t="shared" si="0"/>
        <v>191331.39</v>
      </c>
      <c r="E14" s="38"/>
      <c r="F14" s="16"/>
      <c r="G14" s="16"/>
      <c r="H14" s="36"/>
    </row>
    <row r="15" spans="1:8" ht="13.2" thickBot="1" x14ac:dyDescent="0.25">
      <c r="A15" s="14" t="s">
        <v>15</v>
      </c>
      <c r="B15" s="15">
        <f>'[1]Riclass. A'!B15</f>
        <v>0</v>
      </c>
      <c r="C15" s="16">
        <v>-213223.13</v>
      </c>
      <c r="D15" s="36"/>
      <c r="E15" s="38"/>
      <c r="F15" s="16"/>
      <c r="G15" s="16"/>
      <c r="H15" s="36"/>
    </row>
    <row r="16" spans="1:8" ht="13.2" thickBot="1" x14ac:dyDescent="0.25">
      <c r="A16" s="17" t="s">
        <v>85</v>
      </c>
      <c r="B16" s="16"/>
      <c r="C16" s="11"/>
      <c r="D16" s="36">
        <f t="shared" si="0"/>
        <v>0</v>
      </c>
      <c r="E16" s="37"/>
      <c r="F16" s="11"/>
      <c r="G16" s="11"/>
      <c r="H16" s="36">
        <f t="shared" si="1"/>
        <v>0</v>
      </c>
    </row>
    <row r="17" spans="1:8" ht="13.2" thickBot="1" x14ac:dyDescent="0.25">
      <c r="A17" s="10" t="s">
        <v>16</v>
      </c>
      <c r="B17" s="16"/>
      <c r="C17" s="11"/>
      <c r="D17" s="36">
        <f t="shared" si="0"/>
        <v>0</v>
      </c>
      <c r="E17" s="38"/>
      <c r="F17" s="16"/>
      <c r="G17" s="11"/>
      <c r="H17" s="36">
        <f t="shared" si="1"/>
        <v>0</v>
      </c>
    </row>
    <row r="18" spans="1:8" ht="13.2" thickBot="1" x14ac:dyDescent="0.25">
      <c r="A18" s="10" t="s">
        <v>17</v>
      </c>
      <c r="B18" s="16"/>
      <c r="C18" s="11"/>
      <c r="D18" s="36">
        <f t="shared" si="0"/>
        <v>0</v>
      </c>
      <c r="E18" s="37"/>
      <c r="F18" s="11">
        <v>0</v>
      </c>
      <c r="G18" s="11">
        <f>'[1]Riclass. A'!C18</f>
        <v>0</v>
      </c>
      <c r="H18" s="36">
        <f t="shared" si="1"/>
        <v>0</v>
      </c>
    </row>
    <row r="19" spans="1:8" ht="13.2" thickBot="1" x14ac:dyDescent="0.25">
      <c r="A19" s="10" t="s">
        <v>18</v>
      </c>
      <c r="B19" s="16"/>
      <c r="C19" s="11"/>
      <c r="D19" s="36">
        <f t="shared" si="0"/>
        <v>0</v>
      </c>
      <c r="E19" s="37"/>
      <c r="F19" s="11"/>
      <c r="G19" s="11"/>
      <c r="H19" s="36">
        <f t="shared" si="1"/>
        <v>0</v>
      </c>
    </row>
    <row r="20" spans="1:8" ht="13.2" thickBot="1" x14ac:dyDescent="0.25">
      <c r="A20" s="10" t="s">
        <v>19</v>
      </c>
      <c r="B20" s="16"/>
      <c r="C20" s="11">
        <v>0</v>
      </c>
      <c r="D20" s="36">
        <f t="shared" si="0"/>
        <v>0</v>
      </c>
      <c r="E20" s="37"/>
      <c r="F20" s="11"/>
      <c r="G20" s="11">
        <f>'[1]Riclass. A'!C20-'[1]Riclass. B'!C20</f>
        <v>0</v>
      </c>
      <c r="H20" s="36">
        <f t="shared" si="1"/>
        <v>0</v>
      </c>
    </row>
    <row r="21" spans="1:8" ht="13.2" thickBot="1" x14ac:dyDescent="0.25">
      <c r="A21" s="10" t="s">
        <v>20</v>
      </c>
      <c r="B21" s="16"/>
      <c r="C21" s="16">
        <v>0</v>
      </c>
      <c r="D21" s="36">
        <f t="shared" si="0"/>
        <v>0</v>
      </c>
      <c r="E21" s="38"/>
      <c r="F21" s="16"/>
      <c r="G21" s="11"/>
      <c r="H21" s="36">
        <f t="shared" si="1"/>
        <v>0</v>
      </c>
    </row>
    <row r="22" spans="1:8" ht="13.2" thickBot="1" x14ac:dyDescent="0.25">
      <c r="A22" s="18" t="s">
        <v>21</v>
      </c>
      <c r="B22" s="13">
        <f>SUM(B5:B21)-B11</f>
        <v>599180.73</v>
      </c>
      <c r="C22" s="13">
        <f>SUM(C5:C21)-C11</f>
        <v>577288.98636363668</v>
      </c>
      <c r="D22" s="13">
        <f>SUM(D5:D21)-D11</f>
        <v>191331.38636363647</v>
      </c>
      <c r="E22" s="43"/>
      <c r="F22" s="13">
        <f t="shared" ref="F22:H22" si="2">SUM(F5:F21)</f>
        <v>4250</v>
      </c>
      <c r="G22" s="13">
        <f t="shared" si="2"/>
        <v>5025</v>
      </c>
      <c r="H22" s="13">
        <f t="shared" si="2"/>
        <v>775</v>
      </c>
    </row>
    <row r="23" spans="1:8" ht="13.2" thickBot="1" x14ac:dyDescent="0.25">
      <c r="A23" s="7" t="s">
        <v>22</v>
      </c>
      <c r="B23" s="8" t="s">
        <v>1</v>
      </c>
      <c r="C23" s="8" t="s">
        <v>1</v>
      </c>
      <c r="D23" s="44" t="s">
        <v>1</v>
      </c>
      <c r="E23" s="35"/>
      <c r="F23" s="8"/>
      <c r="G23" s="8"/>
      <c r="H23" s="8"/>
    </row>
    <row r="24" spans="1:8" ht="13.2" thickBot="1" x14ac:dyDescent="0.25">
      <c r="A24" s="10" t="s">
        <v>23</v>
      </c>
      <c r="B24" s="19"/>
      <c r="C24" s="19"/>
      <c r="D24" s="36">
        <f t="shared" ref="D24:D30" si="3">B24-C24</f>
        <v>0</v>
      </c>
      <c r="E24" s="45"/>
      <c r="F24" s="19"/>
      <c r="G24" s="19"/>
      <c r="H24" s="19"/>
    </row>
    <row r="25" spans="1:8" ht="13.2" thickBot="1" x14ac:dyDescent="0.25">
      <c r="A25" s="10" t="s">
        <v>24</v>
      </c>
      <c r="B25" s="19"/>
      <c r="C25" s="19"/>
      <c r="D25" s="36">
        <f t="shared" si="3"/>
        <v>0</v>
      </c>
      <c r="E25" s="45"/>
      <c r="F25" s="19"/>
      <c r="G25" s="19"/>
      <c r="H25" s="19"/>
    </row>
    <row r="26" spans="1:8" ht="13.2" thickBot="1" x14ac:dyDescent="0.25">
      <c r="A26" s="10" t="s">
        <v>25</v>
      </c>
      <c r="B26" s="19"/>
      <c r="C26" s="19"/>
      <c r="D26" s="36">
        <f t="shared" si="3"/>
        <v>0</v>
      </c>
      <c r="E26" s="45"/>
      <c r="F26" s="19"/>
      <c r="G26" s="19"/>
      <c r="H26" s="19"/>
    </row>
    <row r="27" spans="1:8" ht="13.2" thickBot="1" x14ac:dyDescent="0.25">
      <c r="A27" s="10" t="s">
        <v>26</v>
      </c>
      <c r="B27" s="19"/>
      <c r="C27" s="19"/>
      <c r="D27" s="36">
        <f t="shared" si="3"/>
        <v>0</v>
      </c>
      <c r="E27" s="45"/>
      <c r="F27" s="19"/>
      <c r="G27" s="19"/>
      <c r="H27" s="19"/>
    </row>
    <row r="28" spans="1:8" ht="13.2" thickBot="1" x14ac:dyDescent="0.25">
      <c r="A28" s="10" t="s">
        <v>27</v>
      </c>
      <c r="B28" s="19"/>
      <c r="C28" s="19"/>
      <c r="D28" s="36">
        <f t="shared" si="3"/>
        <v>0</v>
      </c>
      <c r="E28" s="45"/>
      <c r="F28" s="19"/>
      <c r="G28" s="19"/>
      <c r="H28" s="19"/>
    </row>
    <row r="29" spans="1:8" ht="13.2" thickBot="1" x14ac:dyDescent="0.25">
      <c r="A29" s="10" t="s">
        <v>28</v>
      </c>
      <c r="B29" s="19"/>
      <c r="C29" s="19"/>
      <c r="D29" s="36">
        <f t="shared" si="3"/>
        <v>0</v>
      </c>
      <c r="E29" s="45"/>
      <c r="F29" s="19"/>
      <c r="G29" s="19"/>
      <c r="H29" s="19"/>
    </row>
    <row r="30" spans="1:8" ht="13.2" thickBot="1" x14ac:dyDescent="0.25">
      <c r="A30" s="10" t="s">
        <v>29</v>
      </c>
      <c r="B30" s="19"/>
      <c r="C30" s="19"/>
      <c r="D30" s="36">
        <f t="shared" si="3"/>
        <v>0</v>
      </c>
      <c r="E30" s="45"/>
      <c r="F30" s="19"/>
      <c r="G30" s="19"/>
      <c r="H30" s="19"/>
    </row>
    <row r="31" spans="1:8" ht="13.2" thickBot="1" x14ac:dyDescent="0.25">
      <c r="A31" s="18" t="s">
        <v>30</v>
      </c>
      <c r="B31" s="19">
        <f>SUM(B24:B30)</f>
        <v>0</v>
      </c>
      <c r="C31" s="19">
        <f>SUM(C24:C30)</f>
        <v>0</v>
      </c>
      <c r="D31" s="46"/>
      <c r="E31" s="45"/>
      <c r="F31" s="19"/>
      <c r="G31" s="19"/>
      <c r="H31" s="19"/>
    </row>
    <row r="32" spans="1:8" ht="13.2" thickBot="1" x14ac:dyDescent="0.25">
      <c r="A32" s="7" t="s">
        <v>31</v>
      </c>
      <c r="B32" s="8" t="s">
        <v>1</v>
      </c>
      <c r="C32" s="8" t="s">
        <v>1</v>
      </c>
      <c r="D32" s="44" t="s">
        <v>1</v>
      </c>
      <c r="E32" s="35"/>
      <c r="F32" s="8"/>
      <c r="G32" s="8"/>
      <c r="H32" s="8"/>
    </row>
    <row r="33" spans="1:8" ht="13.2" thickBot="1" x14ac:dyDescent="0.25">
      <c r="A33" s="10" t="s">
        <v>86</v>
      </c>
      <c r="B33" s="16"/>
      <c r="C33" s="16"/>
      <c r="D33" s="36">
        <f t="shared" ref="D33:D35" si="4">B33-C33</f>
        <v>0</v>
      </c>
      <c r="E33" s="38"/>
      <c r="F33" s="16"/>
      <c r="G33" s="16"/>
      <c r="H33" s="16"/>
    </row>
    <row r="34" spans="1:8" ht="13.2" thickBot="1" x14ac:dyDescent="0.25">
      <c r="A34" s="10" t="s">
        <v>87</v>
      </c>
      <c r="B34" s="16"/>
      <c r="C34" s="16"/>
      <c r="D34" s="36">
        <f t="shared" si="4"/>
        <v>0</v>
      </c>
      <c r="E34" s="38"/>
      <c r="F34" s="16"/>
      <c r="G34" s="16">
        <f>'[1]Riclass. A'!C32</f>
        <v>10144</v>
      </c>
      <c r="H34" s="36">
        <f t="shared" ref="H34" si="5">G34-F34</f>
        <v>10144</v>
      </c>
    </row>
    <row r="35" spans="1:8" ht="13.2" thickBot="1" x14ac:dyDescent="0.25">
      <c r="A35" s="10" t="s">
        <v>88</v>
      </c>
      <c r="B35" s="16"/>
      <c r="C35" s="16"/>
      <c r="D35" s="36">
        <f t="shared" si="4"/>
        <v>0</v>
      </c>
      <c r="E35" s="38"/>
      <c r="F35" s="16"/>
      <c r="G35" s="16"/>
      <c r="H35" s="16"/>
    </row>
    <row r="36" spans="1:8" ht="13.2" thickBot="1" x14ac:dyDescent="0.25">
      <c r="A36" s="18" t="s">
        <v>32</v>
      </c>
      <c r="B36" s="16">
        <f>SUM(B33:B35)</f>
        <v>0</v>
      </c>
      <c r="C36" s="16">
        <f>SUM(C33:C35)</f>
        <v>0</v>
      </c>
      <c r="D36" s="47"/>
      <c r="E36" s="38"/>
      <c r="F36" s="16"/>
      <c r="G36" s="16">
        <f>SUM(G33:G35)</f>
        <v>10144</v>
      </c>
      <c r="H36" s="16">
        <f>SUM(H33:H35)</f>
        <v>10144</v>
      </c>
    </row>
    <row r="37" spans="1:8" ht="25.8" thickBot="1" x14ac:dyDescent="0.25">
      <c r="A37" s="7" t="s">
        <v>33</v>
      </c>
      <c r="B37" s="8" t="s">
        <v>1</v>
      </c>
      <c r="C37" s="8" t="s">
        <v>1</v>
      </c>
      <c r="D37" s="44" t="s">
        <v>1</v>
      </c>
      <c r="E37" s="35"/>
      <c r="F37" s="8"/>
      <c r="G37" s="8"/>
      <c r="H37" s="8"/>
    </row>
    <row r="38" spans="1:8" ht="13.2" thickBot="1" x14ac:dyDescent="0.25">
      <c r="A38" s="10" t="s">
        <v>34</v>
      </c>
      <c r="B38" s="11"/>
      <c r="C38" s="16">
        <v>0</v>
      </c>
      <c r="D38" s="36">
        <f t="shared" ref="D38:D41" si="6">C38-B38</f>
        <v>0</v>
      </c>
      <c r="E38" s="37"/>
      <c r="F38" s="11"/>
      <c r="G38" s="11">
        <f>'[1]Riclass. A'!C35</f>
        <v>2098.1</v>
      </c>
      <c r="H38" s="36">
        <f t="shared" ref="H38:H39" si="7">G38-F38</f>
        <v>2098.1</v>
      </c>
    </row>
    <row r="39" spans="1:8" ht="13.2" thickBot="1" x14ac:dyDescent="0.25">
      <c r="A39" s="10" t="s">
        <v>35</v>
      </c>
      <c r="B39" s="16"/>
      <c r="C39" s="11">
        <v>0</v>
      </c>
      <c r="D39" s="36">
        <f t="shared" si="6"/>
        <v>0</v>
      </c>
      <c r="E39" s="37"/>
      <c r="F39" s="11">
        <v>0</v>
      </c>
      <c r="G39" s="11"/>
      <c r="H39" s="36">
        <f t="shared" si="7"/>
        <v>0</v>
      </c>
    </row>
    <row r="40" spans="1:8" ht="13.2" thickBot="1" x14ac:dyDescent="0.25">
      <c r="A40" s="10" t="s">
        <v>36</v>
      </c>
      <c r="B40" s="16"/>
      <c r="C40" s="16"/>
      <c r="D40" s="36">
        <f t="shared" si="6"/>
        <v>0</v>
      </c>
      <c r="E40" s="39"/>
      <c r="F40" s="16"/>
      <c r="G40" s="16"/>
      <c r="H40" s="16"/>
    </row>
    <row r="41" spans="1:8" ht="13.2" thickBot="1" x14ac:dyDescent="0.25">
      <c r="A41" s="10" t="s">
        <v>0</v>
      </c>
      <c r="B41" s="16"/>
      <c r="C41" s="16"/>
      <c r="D41" s="36">
        <f t="shared" si="6"/>
        <v>0</v>
      </c>
      <c r="E41" s="39"/>
      <c r="F41" s="16"/>
      <c r="G41" s="16"/>
      <c r="H41" s="16"/>
    </row>
    <row r="42" spans="1:8" ht="13.2" thickBot="1" x14ac:dyDescent="0.25">
      <c r="A42" s="18" t="s">
        <v>37</v>
      </c>
      <c r="B42" s="11">
        <f>SUM(B38:B41)</f>
        <v>0</v>
      </c>
      <c r="C42" s="11">
        <f>SUM(C38:C41)</f>
        <v>0</v>
      </c>
      <c r="D42" s="11">
        <f>SUM(D38:D41)</f>
        <v>0</v>
      </c>
      <c r="E42" s="48"/>
      <c r="F42" s="11">
        <f>SUM(F38:F41)</f>
        <v>0</v>
      </c>
      <c r="G42" s="11">
        <f>SUM(G38:G41)</f>
        <v>2098.1</v>
      </c>
      <c r="H42" s="11">
        <f>SUM(H38:H41)</f>
        <v>2098.1</v>
      </c>
    </row>
    <row r="43" spans="1:8" ht="13.2" thickBot="1" x14ac:dyDescent="0.25">
      <c r="A43" s="7" t="s">
        <v>38</v>
      </c>
      <c r="B43" s="21"/>
      <c r="C43" s="20" t="s">
        <v>1</v>
      </c>
      <c r="D43" s="44" t="s">
        <v>1</v>
      </c>
      <c r="E43" s="35"/>
      <c r="F43" s="8"/>
      <c r="G43" s="8"/>
      <c r="H43" s="8"/>
    </row>
    <row r="44" spans="1:8" ht="13.2" thickBot="1" x14ac:dyDescent="0.25">
      <c r="A44" s="10" t="s">
        <v>39</v>
      </c>
      <c r="B44" s="19">
        <f>'[1]Riclass. A'!B41</f>
        <v>0</v>
      </c>
      <c r="C44" s="22">
        <f>'[1]Riclass. A'!C41</f>
        <v>3907.02</v>
      </c>
      <c r="D44" s="36">
        <f t="shared" ref="D44:D45" si="8">C44-B44</f>
        <v>3907.02</v>
      </c>
      <c r="E44" s="38"/>
      <c r="F44" s="16"/>
      <c r="G44" s="16"/>
      <c r="H44" s="16"/>
    </row>
    <row r="45" spans="1:8" ht="13.2" thickBot="1" x14ac:dyDescent="0.25">
      <c r="A45" s="10" t="s">
        <v>40</v>
      </c>
      <c r="B45" s="19">
        <f>'[1]Riclass. A'!B42</f>
        <v>0</v>
      </c>
      <c r="C45" s="22">
        <f>'[1]Riclass. A'!C42</f>
        <v>89.259999999999991</v>
      </c>
      <c r="D45" s="36">
        <f t="shared" si="8"/>
        <v>89.259999999999991</v>
      </c>
      <c r="E45" s="38"/>
      <c r="F45" s="16"/>
      <c r="G45" s="16"/>
      <c r="H45" s="16"/>
    </row>
    <row r="46" spans="1:8" ht="13.2" thickBot="1" x14ac:dyDescent="0.25">
      <c r="A46" s="18" t="s">
        <v>41</v>
      </c>
      <c r="B46" s="19">
        <f>B44+B45</f>
        <v>0</v>
      </c>
      <c r="C46" s="22">
        <f>C44+C45</f>
        <v>3996.2799999999997</v>
      </c>
      <c r="D46" s="22">
        <f>SUM(D44:D45)</f>
        <v>3996.2799999999997</v>
      </c>
      <c r="E46" s="35"/>
      <c r="F46" s="28"/>
      <c r="G46" s="28"/>
      <c r="H46" s="28"/>
    </row>
    <row r="47" spans="1:8" ht="13.2" thickBot="1" x14ac:dyDescent="0.25">
      <c r="A47" s="23" t="s">
        <v>42</v>
      </c>
      <c r="B47" s="24">
        <f>B22+B31+B36+B42+B46</f>
        <v>599180.73</v>
      </c>
      <c r="C47" s="24">
        <f>C22+C31+C36+C42+C46</f>
        <v>581285.26636363671</v>
      </c>
      <c r="D47" s="24">
        <f>D22+D31+D36+D42+D46</f>
        <v>195327.66636363647</v>
      </c>
      <c r="E47" s="49"/>
      <c r="F47" s="24">
        <f>F22+F31+F36+F42+F46</f>
        <v>4250</v>
      </c>
      <c r="G47" s="24">
        <f>G22+G31+G36+G42+G46</f>
        <v>17267.099999999999</v>
      </c>
      <c r="H47" s="24">
        <f>H22+H31+H36+H42+H46</f>
        <v>13017.1</v>
      </c>
    </row>
    <row r="48" spans="1:8" x14ac:dyDescent="0.2">
      <c r="A48" s="25" t="s">
        <v>1</v>
      </c>
      <c r="F48" s="3"/>
      <c r="G48" s="3"/>
      <c r="H48" s="3"/>
    </row>
    <row r="49" spans="1:8" ht="13.2" thickBot="1" x14ac:dyDescent="0.25">
      <c r="A49" s="25" t="s">
        <v>1</v>
      </c>
      <c r="F49" s="3"/>
      <c r="G49" s="3"/>
      <c r="H49" s="3"/>
    </row>
    <row r="50" spans="1:8" ht="38.4" thickBot="1" x14ac:dyDescent="0.25">
      <c r="A50" s="26" t="s">
        <v>43</v>
      </c>
      <c r="B50" s="6" t="s">
        <v>81</v>
      </c>
      <c r="C50" s="6" t="s">
        <v>82</v>
      </c>
      <c r="D50" s="32" t="s">
        <v>3</v>
      </c>
      <c r="E50" s="33"/>
      <c r="F50" s="5" t="s">
        <v>89</v>
      </c>
      <c r="G50" s="5" t="s">
        <v>90</v>
      </c>
      <c r="H50" s="5" t="s">
        <v>3</v>
      </c>
    </row>
    <row r="51" spans="1:8" ht="13.2" thickBot="1" x14ac:dyDescent="0.25">
      <c r="A51" s="7" t="s">
        <v>44</v>
      </c>
      <c r="B51" s="9" t="s">
        <v>1</v>
      </c>
      <c r="C51" s="9" t="s">
        <v>1</v>
      </c>
      <c r="D51" s="34" t="s">
        <v>1</v>
      </c>
      <c r="E51" s="35"/>
      <c r="F51" s="8"/>
      <c r="G51" s="8"/>
      <c r="H51" s="8"/>
    </row>
    <row r="52" spans="1:8" ht="13.2" thickBot="1" x14ac:dyDescent="0.25">
      <c r="A52" s="27" t="s">
        <v>45</v>
      </c>
      <c r="B52" s="28" t="s">
        <v>1</v>
      </c>
      <c r="C52" s="28" t="s">
        <v>1</v>
      </c>
      <c r="D52" s="50" t="s">
        <v>1</v>
      </c>
      <c r="E52" s="35"/>
      <c r="F52" s="28"/>
      <c r="G52" s="28"/>
      <c r="H52" s="28"/>
    </row>
    <row r="53" spans="1:8" ht="13.2" thickBot="1" x14ac:dyDescent="0.25">
      <c r="A53" s="29" t="s">
        <v>46</v>
      </c>
      <c r="B53" s="11">
        <v>213569.01</v>
      </c>
      <c r="C53" s="15">
        <v>173441.9</v>
      </c>
      <c r="D53" s="36">
        <f t="shared" ref="D53:D58" si="9">C53-B53</f>
        <v>-40127.110000000015</v>
      </c>
      <c r="E53" s="51"/>
      <c r="F53" s="11"/>
      <c r="G53" s="11"/>
      <c r="H53" s="36">
        <f t="shared" ref="H53:H57" si="10">G53-F53</f>
        <v>0</v>
      </c>
    </row>
    <row r="54" spans="1:8" ht="13.2" thickBot="1" x14ac:dyDescent="0.25">
      <c r="A54" s="29" t="s">
        <v>47</v>
      </c>
      <c r="B54" s="11">
        <v>30139.16</v>
      </c>
      <c r="C54" s="15">
        <v>26548.54</v>
      </c>
      <c r="D54" s="36">
        <f t="shared" si="9"/>
        <v>-3590.619999999999</v>
      </c>
      <c r="E54" s="51"/>
      <c r="F54" s="11"/>
      <c r="G54" s="11"/>
      <c r="H54" s="36">
        <f t="shared" si="10"/>
        <v>0</v>
      </c>
    </row>
    <row r="55" spans="1:8" ht="13.2" thickBot="1" x14ac:dyDescent="0.25">
      <c r="A55" s="29" t="s">
        <v>48</v>
      </c>
      <c r="B55" s="11">
        <v>50961.32</v>
      </c>
      <c r="C55" s="15">
        <v>68197.509999999995</v>
      </c>
      <c r="D55" s="36">
        <f t="shared" si="9"/>
        <v>17236.189999999995</v>
      </c>
      <c r="E55" s="51"/>
      <c r="F55" s="11"/>
      <c r="G55" s="11"/>
      <c r="H55" s="36">
        <f t="shared" si="10"/>
        <v>0</v>
      </c>
    </row>
    <row r="56" spans="1:8" ht="13.2" thickBot="1" x14ac:dyDescent="0.25">
      <c r="A56" s="29" t="s">
        <v>49</v>
      </c>
      <c r="B56" s="11">
        <v>40153.370000000003</v>
      </c>
      <c r="C56" s="15">
        <v>34439.589999999997</v>
      </c>
      <c r="D56" s="36">
        <f t="shared" si="9"/>
        <v>-5713.7800000000061</v>
      </c>
      <c r="E56" s="51"/>
      <c r="F56" s="11"/>
      <c r="G56" s="11"/>
      <c r="H56" s="36">
        <f t="shared" si="10"/>
        <v>0</v>
      </c>
    </row>
    <row r="57" spans="1:8" ht="13.2" thickBot="1" x14ac:dyDescent="0.25">
      <c r="A57" s="29" t="s">
        <v>50</v>
      </c>
      <c r="B57" s="11">
        <v>10615.18</v>
      </c>
      <c r="C57" s="15">
        <v>10213.41</v>
      </c>
      <c r="D57" s="36">
        <f t="shared" si="9"/>
        <v>-401.77000000000044</v>
      </c>
      <c r="E57" s="51"/>
      <c r="F57" s="11"/>
      <c r="G57" s="11"/>
      <c r="H57" s="36">
        <f t="shared" si="10"/>
        <v>0</v>
      </c>
    </row>
    <row r="58" spans="1:8" ht="13.2" thickBot="1" x14ac:dyDescent="0.25">
      <c r="A58" s="29" t="s">
        <v>51</v>
      </c>
      <c r="B58" s="11">
        <v>90117.04</v>
      </c>
      <c r="C58" s="15">
        <v>97789.94</v>
      </c>
      <c r="D58" s="36">
        <f t="shared" si="9"/>
        <v>7672.9000000000087</v>
      </c>
      <c r="E58" s="51"/>
      <c r="F58" s="11"/>
      <c r="G58" s="11">
        <v>0</v>
      </c>
      <c r="H58" s="11">
        <f t="shared" ref="H58" si="11">F58-G58</f>
        <v>0</v>
      </c>
    </row>
    <row r="59" spans="1:8" ht="13.2" thickBot="1" x14ac:dyDescent="0.25">
      <c r="A59" s="27" t="s">
        <v>52</v>
      </c>
      <c r="B59" s="13">
        <f>SUM(B53:B58)</f>
        <v>435555.07999999996</v>
      </c>
      <c r="C59" s="13">
        <f t="shared" ref="C59:D59" si="12">SUM(C53:C58)</f>
        <v>410630.89</v>
      </c>
      <c r="D59" s="13">
        <f t="shared" si="12"/>
        <v>-24924.190000000013</v>
      </c>
      <c r="E59" s="52"/>
      <c r="F59" s="53">
        <f>SUM(F53:F58)</f>
        <v>0</v>
      </c>
      <c r="G59" s="53">
        <f>SUM(G53:G58)</f>
        <v>0</v>
      </c>
      <c r="H59" s="53">
        <f>SUM(H53:H58)</f>
        <v>0</v>
      </c>
    </row>
    <row r="60" spans="1:8" ht="13.2" thickBot="1" x14ac:dyDescent="0.25">
      <c r="A60" s="27" t="s">
        <v>53</v>
      </c>
      <c r="B60" s="19" t="s">
        <v>1</v>
      </c>
      <c r="C60" s="28" t="s">
        <v>1</v>
      </c>
      <c r="D60" s="50" t="s">
        <v>1</v>
      </c>
      <c r="E60" s="35"/>
      <c r="F60" s="28"/>
      <c r="G60" s="28"/>
      <c r="H60" s="28"/>
    </row>
    <row r="61" spans="1:8" ht="13.2" thickBot="1" x14ac:dyDescent="0.25">
      <c r="A61" s="54" t="str">
        <f>'[1]Riclass. A'!A58</f>
        <v>Attività di beneficenza-sostegno popolazione Ischia</v>
      </c>
      <c r="B61" s="19"/>
      <c r="C61" s="28"/>
      <c r="D61" s="50"/>
      <c r="E61" s="35"/>
      <c r="F61" s="16">
        <f>'[1]Riclass. A'!B58</f>
        <v>0</v>
      </c>
      <c r="G61" s="11">
        <f>'[1]Riclass. A'!C58</f>
        <v>9491.9</v>
      </c>
      <c r="H61" s="36">
        <f t="shared" ref="H61:H62" si="13">G61-F61</f>
        <v>9491.9</v>
      </c>
    </row>
    <row r="62" spans="1:8" ht="13.2" thickBot="1" x14ac:dyDescent="0.25">
      <c r="A62" s="29"/>
      <c r="B62" s="16"/>
      <c r="C62" s="28"/>
      <c r="D62" s="36">
        <f t="shared" ref="D62" si="14">B62+C62</f>
        <v>0</v>
      </c>
      <c r="E62" s="51"/>
      <c r="F62" s="11"/>
      <c r="G62" s="11"/>
      <c r="H62" s="36">
        <f t="shared" si="13"/>
        <v>0</v>
      </c>
    </row>
    <row r="63" spans="1:8" ht="13.2" thickBot="1" x14ac:dyDescent="0.25">
      <c r="A63" s="27" t="s">
        <v>54</v>
      </c>
      <c r="B63" s="55">
        <f>SUM(B62:B62)</f>
        <v>0</v>
      </c>
      <c r="C63" s="56">
        <f>SUM(C62:C62)</f>
        <v>0</v>
      </c>
      <c r="D63" s="57">
        <f>SUM(D62:D62)</f>
        <v>0</v>
      </c>
      <c r="E63" s="58"/>
      <c r="F63" s="56">
        <f>F61</f>
        <v>0</v>
      </c>
      <c r="G63" s="56">
        <f>SUM(G61:G62)</f>
        <v>9491.9</v>
      </c>
      <c r="H63" s="56">
        <f>SUM(H61:H62)</f>
        <v>9491.9</v>
      </c>
    </row>
    <row r="64" spans="1:8" ht="13.2" thickBot="1" x14ac:dyDescent="0.25">
      <c r="A64" s="18" t="s">
        <v>21</v>
      </c>
      <c r="B64" s="13">
        <f>B59+B63</f>
        <v>435555.07999999996</v>
      </c>
      <c r="C64" s="13">
        <f>C59+C63</f>
        <v>410630.89</v>
      </c>
      <c r="D64" s="41">
        <f>D59+D63</f>
        <v>-24924.190000000013</v>
      </c>
      <c r="E64" s="59"/>
      <c r="F64" s="13">
        <f>F59+F63</f>
        <v>0</v>
      </c>
      <c r="G64" s="13">
        <f>G59+G63</f>
        <v>9491.9</v>
      </c>
      <c r="H64" s="13">
        <f>H59+H63</f>
        <v>9491.9</v>
      </c>
    </row>
    <row r="65" spans="1:8" ht="13.2" thickBot="1" x14ac:dyDescent="0.25">
      <c r="A65" s="7" t="s">
        <v>55</v>
      </c>
      <c r="B65" s="8" t="s">
        <v>1</v>
      </c>
      <c r="C65" s="8" t="s">
        <v>1</v>
      </c>
      <c r="D65" s="44" t="s">
        <v>1</v>
      </c>
      <c r="E65" s="35"/>
      <c r="F65" s="8"/>
      <c r="G65" s="8"/>
      <c r="H65" s="8"/>
    </row>
    <row r="66" spans="1:8" ht="13.2" thickBot="1" x14ac:dyDescent="0.25">
      <c r="A66" s="10" t="s">
        <v>56</v>
      </c>
      <c r="B66" s="16"/>
      <c r="C66" s="16"/>
      <c r="D66" s="36">
        <f t="shared" ref="D66:D73" si="15">B66+C66</f>
        <v>0</v>
      </c>
      <c r="E66" s="51"/>
      <c r="F66" s="30"/>
      <c r="G66" s="30"/>
      <c r="H66" s="30"/>
    </row>
    <row r="67" spans="1:8" ht="13.2" thickBot="1" x14ac:dyDescent="0.25">
      <c r="A67" s="10" t="s">
        <v>57</v>
      </c>
      <c r="B67" s="16"/>
      <c r="C67" s="16"/>
      <c r="D67" s="36">
        <f t="shared" si="15"/>
        <v>0</v>
      </c>
      <c r="E67" s="51"/>
      <c r="F67" s="30"/>
      <c r="G67" s="30"/>
      <c r="H67" s="30"/>
    </row>
    <row r="68" spans="1:8" ht="13.2" thickBot="1" x14ac:dyDescent="0.25">
      <c r="A68" s="10" t="s">
        <v>58</v>
      </c>
      <c r="B68" s="16"/>
      <c r="C68" s="16"/>
      <c r="D68" s="36">
        <f t="shared" si="15"/>
        <v>0</v>
      </c>
      <c r="E68" s="51"/>
      <c r="F68" s="30"/>
      <c r="G68" s="30"/>
      <c r="H68" s="30"/>
    </row>
    <row r="69" spans="1:8" ht="13.2" thickBot="1" x14ac:dyDescent="0.25">
      <c r="A69" s="10" t="s">
        <v>59</v>
      </c>
      <c r="B69" s="16"/>
      <c r="C69" s="16"/>
      <c r="D69" s="36">
        <f t="shared" si="15"/>
        <v>0</v>
      </c>
      <c r="E69" s="51"/>
      <c r="F69" s="30"/>
      <c r="G69" s="30"/>
      <c r="H69" s="30"/>
    </row>
    <row r="70" spans="1:8" ht="13.2" thickBot="1" x14ac:dyDescent="0.25">
      <c r="A70" s="10" t="s">
        <v>60</v>
      </c>
      <c r="B70" s="16"/>
      <c r="C70" s="16"/>
      <c r="D70" s="36">
        <f t="shared" si="15"/>
        <v>0</v>
      </c>
      <c r="E70" s="51"/>
      <c r="F70" s="30"/>
      <c r="G70" s="30"/>
      <c r="H70" s="30"/>
    </row>
    <row r="71" spans="1:8" ht="13.2" thickBot="1" x14ac:dyDescent="0.25">
      <c r="A71" s="10" t="s">
        <v>61</v>
      </c>
      <c r="B71" s="16"/>
      <c r="C71" s="16"/>
      <c r="D71" s="36">
        <f t="shared" si="15"/>
        <v>0</v>
      </c>
      <c r="E71" s="51"/>
      <c r="F71" s="30"/>
      <c r="G71" s="30"/>
      <c r="H71" s="30"/>
    </row>
    <row r="72" spans="1:8" ht="13.2" thickBot="1" x14ac:dyDescent="0.25">
      <c r="A72" s="10" t="s">
        <v>62</v>
      </c>
      <c r="B72" s="16"/>
      <c r="C72" s="16"/>
      <c r="D72" s="36">
        <f t="shared" si="15"/>
        <v>0</v>
      </c>
      <c r="E72" s="51"/>
      <c r="F72" s="30"/>
      <c r="G72" s="30"/>
      <c r="H72" s="30"/>
    </row>
    <row r="73" spans="1:8" ht="13.2" thickBot="1" x14ac:dyDescent="0.25">
      <c r="A73" s="10" t="s">
        <v>63</v>
      </c>
      <c r="B73" s="16"/>
      <c r="C73" s="16"/>
      <c r="D73" s="36">
        <f t="shared" si="15"/>
        <v>0</v>
      </c>
      <c r="E73" s="51"/>
      <c r="F73" s="30"/>
      <c r="G73" s="30"/>
      <c r="H73" s="30"/>
    </row>
    <row r="74" spans="1:8" ht="13.2" thickBot="1" x14ac:dyDescent="0.25">
      <c r="A74" s="18" t="s">
        <v>30</v>
      </c>
      <c r="B74" s="16">
        <f>SUM(B66:B73)</f>
        <v>0</v>
      </c>
      <c r="C74" s="16">
        <f>SUM(C66:C73)</f>
        <v>0</v>
      </c>
      <c r="D74" s="47">
        <f>SUM(D66:D73)</f>
        <v>0</v>
      </c>
      <c r="E74" s="60"/>
      <c r="F74" s="16"/>
      <c r="G74" s="16"/>
      <c r="H74" s="16"/>
    </row>
    <row r="75" spans="1:8" ht="13.2" thickBot="1" x14ac:dyDescent="0.25">
      <c r="A75" s="7" t="s">
        <v>64</v>
      </c>
      <c r="B75" s="8" t="s">
        <v>1</v>
      </c>
      <c r="C75" s="8" t="s">
        <v>1</v>
      </c>
      <c r="D75" s="44" t="s">
        <v>1</v>
      </c>
      <c r="E75" s="35"/>
      <c r="F75" s="8"/>
      <c r="G75" s="8"/>
      <c r="H75" s="8"/>
    </row>
    <row r="76" spans="1:8" ht="13.2" thickBot="1" x14ac:dyDescent="0.25">
      <c r="A76" s="10" t="s">
        <v>65</v>
      </c>
      <c r="B76" s="16"/>
      <c r="C76" s="16"/>
      <c r="D76" s="47">
        <f>B76+C76</f>
        <v>0</v>
      </c>
      <c r="E76" s="60"/>
      <c r="F76" s="16"/>
      <c r="G76" s="16"/>
      <c r="H76" s="16"/>
    </row>
    <row r="77" spans="1:8" ht="13.2" thickBot="1" x14ac:dyDescent="0.25">
      <c r="A77" s="10" t="s">
        <v>66</v>
      </c>
      <c r="B77" s="16"/>
      <c r="C77" s="16"/>
      <c r="D77" s="47">
        <f t="shared" ref="D77:D78" si="16">B77+C77</f>
        <v>0</v>
      </c>
      <c r="E77" s="60"/>
      <c r="F77" s="16"/>
      <c r="G77" s="16"/>
      <c r="H77" s="16"/>
    </row>
    <row r="78" spans="1:8" ht="13.2" thickBot="1" x14ac:dyDescent="0.25">
      <c r="A78" s="10" t="s">
        <v>67</v>
      </c>
      <c r="B78" s="16"/>
      <c r="C78" s="16"/>
      <c r="D78" s="47">
        <f t="shared" si="16"/>
        <v>0</v>
      </c>
      <c r="E78" s="60"/>
      <c r="F78" s="16"/>
      <c r="G78" s="16"/>
      <c r="H78" s="16"/>
    </row>
    <row r="79" spans="1:8" ht="13.2" thickBot="1" x14ac:dyDescent="0.25">
      <c r="A79" s="18" t="s">
        <v>32</v>
      </c>
      <c r="B79" s="16">
        <f>SUM(B76:B78)</f>
        <v>0</v>
      </c>
      <c r="C79" s="16">
        <f>SUM(C76:C78)</f>
        <v>0</v>
      </c>
      <c r="D79" s="47">
        <f>SUM(D76:D78)</f>
        <v>0</v>
      </c>
      <c r="E79" s="60"/>
      <c r="F79" s="16"/>
      <c r="G79" s="16"/>
      <c r="H79" s="16"/>
    </row>
    <row r="80" spans="1:8" ht="13.2" thickBot="1" x14ac:dyDescent="0.25">
      <c r="A80" s="7" t="s">
        <v>68</v>
      </c>
      <c r="B80" s="8" t="s">
        <v>1</v>
      </c>
      <c r="C80" s="8" t="s">
        <v>1</v>
      </c>
      <c r="D80" s="44" t="s">
        <v>1</v>
      </c>
      <c r="E80" s="35"/>
      <c r="F80" s="8"/>
      <c r="G80" s="8"/>
      <c r="H80" s="8"/>
    </row>
    <row r="81" spans="1:8" ht="13.2" thickBot="1" x14ac:dyDescent="0.25">
      <c r="A81" s="10" t="s">
        <v>69</v>
      </c>
      <c r="B81" s="11">
        <f>'[1]Riclass. A'!B78</f>
        <v>0</v>
      </c>
      <c r="C81" s="11">
        <v>1871.61</v>
      </c>
      <c r="D81" s="11">
        <f t="shared" ref="D81" si="17">C81-B81</f>
        <v>1871.61</v>
      </c>
      <c r="E81" s="60"/>
      <c r="F81" s="16"/>
      <c r="G81" s="16"/>
      <c r="H81" s="16"/>
    </row>
    <row r="82" spans="1:8" ht="13.2" thickBot="1" x14ac:dyDescent="0.25">
      <c r="A82" s="10" t="s">
        <v>70</v>
      </c>
      <c r="B82" s="11"/>
      <c r="C82" s="11"/>
      <c r="D82" s="11">
        <f t="shared" ref="D82:D87" si="18">B82+C82</f>
        <v>0</v>
      </c>
      <c r="E82" s="60"/>
      <c r="F82" s="16"/>
      <c r="G82" s="16"/>
      <c r="H82" s="16"/>
    </row>
    <row r="83" spans="1:8" ht="13.2" thickBot="1" x14ac:dyDescent="0.25">
      <c r="A83" s="10" t="s">
        <v>36</v>
      </c>
      <c r="B83" s="11"/>
      <c r="C83" s="11"/>
      <c r="D83" s="11">
        <f t="shared" si="18"/>
        <v>0</v>
      </c>
      <c r="E83" s="60"/>
      <c r="F83" s="16"/>
      <c r="G83" s="16"/>
      <c r="H83" s="16"/>
    </row>
    <row r="84" spans="1:8" ht="13.2" thickBot="1" x14ac:dyDescent="0.25">
      <c r="A84" s="10" t="s">
        <v>0</v>
      </c>
      <c r="B84" s="11"/>
      <c r="C84" s="11"/>
      <c r="D84" s="11">
        <f t="shared" si="18"/>
        <v>0</v>
      </c>
      <c r="E84" s="60"/>
      <c r="F84" s="16"/>
      <c r="G84" s="16"/>
      <c r="H84" s="16"/>
    </row>
    <row r="85" spans="1:8" ht="13.2" thickBot="1" x14ac:dyDescent="0.25">
      <c r="A85" s="10" t="s">
        <v>71</v>
      </c>
      <c r="B85" s="11"/>
      <c r="C85" s="11"/>
      <c r="D85" s="11">
        <f t="shared" si="18"/>
        <v>0</v>
      </c>
      <c r="E85" s="60"/>
      <c r="F85" s="16"/>
      <c r="G85" s="16"/>
      <c r="H85" s="16"/>
    </row>
    <row r="86" spans="1:8" ht="13.2" thickBot="1" x14ac:dyDescent="0.25">
      <c r="A86" s="10" t="s">
        <v>72</v>
      </c>
      <c r="B86" s="11"/>
      <c r="C86" s="11"/>
      <c r="D86" s="11">
        <f t="shared" si="18"/>
        <v>0</v>
      </c>
      <c r="E86" s="60"/>
      <c r="F86" s="16"/>
      <c r="G86" s="16"/>
      <c r="H86" s="16"/>
    </row>
    <row r="87" spans="1:8" ht="13.2" thickBot="1" x14ac:dyDescent="0.25">
      <c r="A87" s="18" t="s">
        <v>37</v>
      </c>
      <c r="B87" s="13">
        <f>SUM(B81:B86)</f>
        <v>0</v>
      </c>
      <c r="C87" s="13">
        <f>SUM(C81:C86)</f>
        <v>1871.61</v>
      </c>
      <c r="D87" s="41">
        <f t="shared" si="18"/>
        <v>1871.61</v>
      </c>
      <c r="E87" s="60"/>
      <c r="F87" s="16"/>
      <c r="G87" s="16"/>
      <c r="H87" s="16"/>
    </row>
    <row r="88" spans="1:8" ht="13.2" thickBot="1" x14ac:dyDescent="0.25">
      <c r="A88" s="7" t="s">
        <v>73</v>
      </c>
      <c r="B88" s="8" t="s">
        <v>1</v>
      </c>
      <c r="C88" s="8" t="s">
        <v>1</v>
      </c>
      <c r="D88" s="44" t="s">
        <v>1</v>
      </c>
      <c r="E88" s="35"/>
      <c r="F88" s="8"/>
      <c r="G88" s="8"/>
      <c r="H88" s="8"/>
    </row>
    <row r="89" spans="1:8" ht="13.2" thickBot="1" x14ac:dyDescent="0.25">
      <c r="A89" s="10" t="s">
        <v>56</v>
      </c>
      <c r="B89" s="11">
        <v>2909.91</v>
      </c>
      <c r="C89" s="11">
        <v>3260.88</v>
      </c>
      <c r="D89" s="11">
        <f t="shared" ref="D89:D95" si="19">C89-B89</f>
        <v>350.97000000000025</v>
      </c>
      <c r="E89" s="60"/>
      <c r="F89" s="11"/>
      <c r="G89" s="11">
        <v>0</v>
      </c>
      <c r="H89" s="36">
        <f t="shared" ref="H89:H95" si="20">G89-F89</f>
        <v>0</v>
      </c>
    </row>
    <row r="90" spans="1:8" ht="13.2" thickBot="1" x14ac:dyDescent="0.25">
      <c r="A90" s="10" t="s">
        <v>57</v>
      </c>
      <c r="B90" s="11">
        <v>49500</v>
      </c>
      <c r="C90" s="11">
        <v>45864.619999999995</v>
      </c>
      <c r="D90" s="11">
        <f t="shared" si="19"/>
        <v>-3635.3800000000047</v>
      </c>
      <c r="E90" s="60"/>
      <c r="F90" s="11"/>
      <c r="G90" s="11">
        <v>0</v>
      </c>
      <c r="H90" s="36">
        <f t="shared" si="20"/>
        <v>0</v>
      </c>
    </row>
    <row r="91" spans="1:8" ht="13.2" thickBot="1" x14ac:dyDescent="0.25">
      <c r="A91" s="10" t="s">
        <v>58</v>
      </c>
      <c r="B91" s="11">
        <v>20700</v>
      </c>
      <c r="C91" s="11">
        <v>15669.59</v>
      </c>
      <c r="D91" s="11">
        <f t="shared" si="19"/>
        <v>-5030.41</v>
      </c>
      <c r="E91" s="60"/>
      <c r="F91" s="11"/>
      <c r="G91" s="11"/>
      <c r="H91" s="36">
        <f t="shared" si="20"/>
        <v>0</v>
      </c>
    </row>
    <row r="92" spans="1:8" ht="13.2" thickBot="1" x14ac:dyDescent="0.25">
      <c r="A92" s="10" t="s">
        <v>59</v>
      </c>
      <c r="B92" s="11">
        <v>69532.55</v>
      </c>
      <c r="C92" s="11">
        <v>75283.42</v>
      </c>
      <c r="D92" s="11">
        <f t="shared" si="19"/>
        <v>5750.8699999999953</v>
      </c>
      <c r="E92" s="60"/>
      <c r="F92" s="11"/>
      <c r="G92" s="11"/>
      <c r="H92" s="36">
        <f t="shared" si="20"/>
        <v>0</v>
      </c>
    </row>
    <row r="93" spans="1:8" ht="13.2" thickBot="1" x14ac:dyDescent="0.25">
      <c r="A93" s="10" t="s">
        <v>74</v>
      </c>
      <c r="B93" s="11">
        <v>0</v>
      </c>
      <c r="C93" s="11">
        <v>7653.5</v>
      </c>
      <c r="D93" s="11">
        <f t="shared" si="19"/>
        <v>7653.5</v>
      </c>
      <c r="E93" s="60"/>
      <c r="F93" s="11"/>
      <c r="G93" s="11"/>
      <c r="H93" s="36">
        <f t="shared" si="20"/>
        <v>0</v>
      </c>
    </row>
    <row r="94" spans="1:8" ht="13.2" thickBot="1" x14ac:dyDescent="0.25">
      <c r="A94" s="10" t="s">
        <v>61</v>
      </c>
      <c r="B94" s="11">
        <v>0</v>
      </c>
      <c r="C94" s="11">
        <v>0</v>
      </c>
      <c r="D94" s="11">
        <f t="shared" si="19"/>
        <v>0</v>
      </c>
      <c r="E94" s="60"/>
      <c r="F94" s="11"/>
      <c r="G94" s="11"/>
      <c r="H94" s="36">
        <f t="shared" si="20"/>
        <v>0</v>
      </c>
    </row>
    <row r="95" spans="1:8" ht="13.2" thickBot="1" x14ac:dyDescent="0.25">
      <c r="A95" s="10" t="s">
        <v>75</v>
      </c>
      <c r="B95" s="11">
        <v>20983.19</v>
      </c>
      <c r="C95" s="11">
        <v>12887.63</v>
      </c>
      <c r="D95" s="11">
        <f t="shared" si="19"/>
        <v>-8095.5599999999995</v>
      </c>
      <c r="E95" s="60"/>
      <c r="F95" s="11"/>
      <c r="G95" s="11"/>
      <c r="H95" s="36">
        <f t="shared" si="20"/>
        <v>0</v>
      </c>
    </row>
    <row r="96" spans="1:8" ht="13.2" thickBot="1" x14ac:dyDescent="0.25">
      <c r="A96" s="18" t="s">
        <v>41</v>
      </c>
      <c r="B96" s="61">
        <f>SUM(B89:B95)</f>
        <v>163625.65000000002</v>
      </c>
      <c r="C96" s="61">
        <f>SUM(C89:C95)</f>
        <v>160619.64000000001</v>
      </c>
      <c r="D96" s="62">
        <f>SUM(D89:D95)</f>
        <v>-3006.0100000000075</v>
      </c>
      <c r="E96" s="63"/>
      <c r="F96" s="61">
        <f>SUM(F89:F95)</f>
        <v>0</v>
      </c>
      <c r="G96" s="61">
        <f>SUM(G89:G95)</f>
        <v>0</v>
      </c>
      <c r="H96" s="61">
        <f>SUM(H89:H95)</f>
        <v>0</v>
      </c>
    </row>
    <row r="97" spans="1:8" ht="13.2" thickBot="1" x14ac:dyDescent="0.25">
      <c r="A97" s="31" t="s">
        <v>76</v>
      </c>
      <c r="B97" s="64">
        <f>B64+B74+B79+B87+B96</f>
        <v>599180.73</v>
      </c>
      <c r="C97" s="64">
        <f>C64+C74+C79+C87+C96</f>
        <v>573122.14</v>
      </c>
      <c r="D97" s="65">
        <f>D64+D74+D79+D87+D96</f>
        <v>-26058.590000000018</v>
      </c>
      <c r="E97" s="66"/>
      <c r="F97" s="64">
        <f>F64+F74+F79+F87+F96</f>
        <v>0</v>
      </c>
      <c r="G97" s="64">
        <f>G64+G74+G79+G87+G96</f>
        <v>9491.9</v>
      </c>
      <c r="H97" s="64">
        <f>H64+H74+H79+H87+H96</f>
        <v>9491.9</v>
      </c>
    </row>
    <row r="98" spans="1:8" x14ac:dyDescent="0.2">
      <c r="A98" s="25" t="s">
        <v>1</v>
      </c>
      <c r="B98" s="3"/>
      <c r="C98" s="3"/>
      <c r="D98" s="3"/>
      <c r="E98" s="67"/>
      <c r="F98" s="3"/>
      <c r="G98" s="3"/>
      <c r="H98" s="3"/>
    </row>
    <row r="99" spans="1:8" ht="13.2" thickBot="1" x14ac:dyDescent="0.25">
      <c r="A99" s="31" t="s">
        <v>77</v>
      </c>
      <c r="B99" s="64">
        <f>B47-B97</f>
        <v>0</v>
      </c>
      <c r="C99" s="64">
        <f>C47-C97</f>
        <v>8163.126363636693</v>
      </c>
      <c r="D99" s="64">
        <f>D47-D97</f>
        <v>221386.25636363649</v>
      </c>
      <c r="E99" s="66"/>
      <c r="F99" s="64">
        <f>F47-F97</f>
        <v>4250</v>
      </c>
      <c r="G99" s="64">
        <f>G47-G97</f>
        <v>7775.1999999999989</v>
      </c>
      <c r="H99" s="64">
        <f>H47-H97</f>
        <v>3525.2000000000007</v>
      </c>
    </row>
    <row r="104" spans="1:8" x14ac:dyDescent="0.2">
      <c r="C104" s="3"/>
    </row>
    <row r="105" spans="1:8" x14ac:dyDescent="0.2">
      <c r="C105" s="3"/>
      <c r="D105" s="3"/>
    </row>
    <row r="107" spans="1:8" x14ac:dyDescent="0.2">
      <c r="C107" s="3"/>
    </row>
  </sheetData>
  <mergeCells count="3">
    <mergeCell ref="A1:H1"/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Riclassificato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2024-03-24T18:23:10Z</dcterms:created>
  <dcterms:modified xsi:type="dcterms:W3CDTF">2024-04-12T16:59:39Z</dcterms:modified>
</cp:coreProperties>
</file>