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Il mio Drive\Csv\- 2024\Bilancio consuntivo\Verso la fine\Per Assemblea\"/>
    </mc:Choice>
  </mc:AlternateContent>
  <xr:revisionPtr revIDLastSave="0" documentId="13_ncr:1_{F1C1D179-B4D3-4CA7-AE3A-51157AC0CBB0}" xr6:coauthVersionLast="47" xr6:coauthVersionMax="47" xr10:uidLastSave="{00000000-0000-0000-0000-000000000000}"/>
  <bookViews>
    <workbookView xWindow="-108" yWindow="-108" windowWidth="23256" windowHeight="12456" tabRatio="396" xr2:uid="{00000000-000D-0000-FFFF-FFFF00000000}"/>
  </bookViews>
  <sheets>
    <sheet name="dipendenti" sheetId="1" r:id="rId1"/>
    <sheet name="collaboratori"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 r="C8" i="3"/>
  <c r="C9" i="3"/>
  <c r="C10" i="3"/>
  <c r="C11" i="3"/>
  <c r="C12" i="3"/>
  <c r="C13" i="3"/>
  <c r="C15" i="3"/>
  <c r="C19" i="3"/>
  <c r="C20" i="3"/>
  <c r="C21" i="3"/>
  <c r="G22" i="3" l="1"/>
  <c r="K22" i="3" l="1"/>
  <c r="K28" i="3" s="1"/>
  <c r="J22" i="3"/>
  <c r="J28" i="3" s="1"/>
  <c r="K19" i="1" l="1"/>
  <c r="L19" i="1"/>
</calcChain>
</file>

<file path=xl/sharedStrings.xml><?xml version="1.0" encoding="utf-8"?>
<sst xmlns="http://schemas.openxmlformats.org/spreadsheetml/2006/main" count="167" uniqueCount="94">
  <si>
    <t>F</t>
  </si>
  <si>
    <t>M</t>
  </si>
  <si>
    <t>Laurea</t>
  </si>
  <si>
    <t>Titolo di studio</t>
  </si>
  <si>
    <t>Età</t>
  </si>
  <si>
    <t>Genere</t>
  </si>
  <si>
    <t>Ruolo / funzione</t>
  </si>
  <si>
    <t>Costo annuo lordo per singolo dipendente, compresi costi retributivi (tfr, ratei ferie, permessi, ticket ecc.)</t>
  </si>
  <si>
    <t>Costi relativi ai rimborsi spese (rimborsi viaggio, alloggio, pasti, ecc.)</t>
  </si>
  <si>
    <t>Età media</t>
  </si>
  <si>
    <t>Contratto part time o full time</t>
  </si>
  <si>
    <t>indicare % part time</t>
  </si>
  <si>
    <t>Tipo di contratto (CCNL) e inquadramento</t>
  </si>
  <si>
    <t>dipendente 1</t>
  </si>
  <si>
    <t>T.I.</t>
  </si>
  <si>
    <t>FT</t>
  </si>
  <si>
    <t>Comm. e servizi; II livello</t>
  </si>
  <si>
    <t>Totale costo annuo lordo</t>
  </si>
  <si>
    <t>Totale rimborsi</t>
  </si>
  <si>
    <t xml:space="preserve">INDICARE “UNITÀ LAVORATIVE ANNUE”: ULA n° </t>
  </si>
  <si>
    <t>Ruolo/Funzione</t>
  </si>
  <si>
    <t>Tipo di contratto e inquadramento</t>
  </si>
  <si>
    <t>collaboratore 1</t>
  </si>
  <si>
    <t>Post Laurea</t>
  </si>
  <si>
    <t>collaborazione a p.iva</t>
  </si>
  <si>
    <t>12 mesi</t>
  </si>
  <si>
    <t>collaboratore 2</t>
  </si>
  <si>
    <t>Consulente giuridico</t>
  </si>
  <si>
    <t>collaboratore 3</t>
  </si>
  <si>
    <t>Formatore</t>
  </si>
  <si>
    <t>collaborazione occasionale</t>
  </si>
  <si>
    <t>1 mese</t>
  </si>
  <si>
    <t>Durata contratto</t>
  </si>
  <si>
    <t>Contratto a tempo indeterminato / determinato</t>
  </si>
  <si>
    <t xml:space="preserve">Durata del contratto a tempo determinato </t>
  </si>
  <si>
    <t>Nel Campo “Titolo di studio”, inserire una delle seguenti voci: Licenza media; Licenza superiore; Laurea; Post Laurea.</t>
  </si>
  <si>
    <t>Nel Campo “Ruolo/Funzione”, inserire il ruolo/funzione svolta dal collaboratore.</t>
  </si>
  <si>
    <t>Per l'indicazione delle ULA, consultare il proprio ufficio di amministrazione del personale che elabora le buste paga.</t>
  </si>
  <si>
    <t>collaboratore 4</t>
  </si>
  <si>
    <t>collaboratore 5</t>
  </si>
  <si>
    <t>collaboratore 6</t>
  </si>
  <si>
    <t>collaboratore 7</t>
  </si>
  <si>
    <t>collaboratore 8</t>
  </si>
  <si>
    <t>collaboratore 9</t>
  </si>
  <si>
    <t>collaboratore 10</t>
  </si>
  <si>
    <t>collaboratore 11</t>
  </si>
  <si>
    <t>collaboratore 12</t>
  </si>
  <si>
    <t>collaboratore 13</t>
  </si>
  <si>
    <t>collaboratore 14</t>
  </si>
  <si>
    <t>collaboratore 15</t>
  </si>
  <si>
    <t>Nel Campo “Ruolo/Funzione”, inserire una delle seguenti voci: Direttore (in mancanza, indicare la figura apicale nella gestione generale della struttura), Coordinatore di area, Operatore.</t>
  </si>
  <si>
    <t>Costo annuo lordo per ciascun collaboratore</t>
  </si>
  <si>
    <t>Costo relativo ai rimborsi spese di ciascun collaboratore (rimborsi viaggio, alloggio, pasti, ecc.)</t>
  </si>
  <si>
    <t>Altri Collaboratori
(dal 16° in poi)</t>
  </si>
  <si>
    <t>Costo annuo lordo per gli altri collaboratori (dal 16° in poi)</t>
  </si>
  <si>
    <t>STABILE
con anno di inizio collaborazione</t>
  </si>
  <si>
    <t>SALTUARIO</t>
  </si>
  <si>
    <t>X</t>
  </si>
  <si>
    <t>di cui stabili</t>
  </si>
  <si>
    <t>di cui saltuari</t>
  </si>
  <si>
    <t>Totale collaboratori</t>
  </si>
  <si>
    <t>Costo relativi ai rimborsi spese degli altri collaboratori (rimborsi viaggio, alloggio, pasti, ecc.)</t>
  </si>
  <si>
    <t>Tutor</t>
  </si>
  <si>
    <t>Consulente lavoro</t>
  </si>
  <si>
    <t>di cui totale stabili</t>
  </si>
  <si>
    <t>di cui totale saltuari</t>
  </si>
  <si>
    <t>Totale costi</t>
  </si>
  <si>
    <t>Allegato 1 alla Rendicontazione 2023_Risorse umane</t>
  </si>
  <si>
    <t>Anche per motivi di privacy, non sono richiesti i nominativi anagrafici delle risorse umane.</t>
  </si>
  <si>
    <t>Totale dipendenti</t>
  </si>
  <si>
    <t>di cui maschi</t>
  </si>
  <si>
    <t>di cui femmine</t>
  </si>
  <si>
    <t>Tabella 1</t>
  </si>
  <si>
    <t>Modificazione rispetto all'annualità precedente</t>
  </si>
  <si>
    <t>Tabella 2</t>
  </si>
  <si>
    <t>Anno di assunzione</t>
  </si>
  <si>
    <t>Variazioni su Risorse umane
Dipendenti</t>
  </si>
  <si>
    <t>Collaboratori</t>
  </si>
  <si>
    <r>
      <rPr>
        <sz val="12"/>
        <color theme="1"/>
        <rFont val="Times New Roman"/>
        <family val="1"/>
      </rPr>
      <t xml:space="preserve"> </t>
    </r>
    <r>
      <rPr>
        <sz val="12"/>
        <color theme="1"/>
        <rFont val="Calibri"/>
        <family val="2"/>
        <scheme val="minor"/>
      </rPr>
      <t>Anche per motivi di privacy, non sono richiesti i nominativi anagrafici delle risorse umane.</t>
    </r>
  </si>
  <si>
    <t>COLLABORATORI: compilare la Tabella sottostante con tutte le informazioni richieste, indicando i primi 15 collaboratori selezionati in base al costo annuo (lordo) più alto.
Indicare inoltre, sotto la tabella, il numero degli altri collaboratori, oltre il quindicesimo (se presenti nell'annualità presa in esame).
Indicare infine il numero totale dei collaboratori coinvolti nell'annualità presa in esame e i costi totali. I dati indicati in Tabella sono di tipo esemplificativo.</t>
  </si>
  <si>
    <t>DIPENDENTI: compilare la Tabella 1 con tutte le informazioni richieste. 
Compilare la Tabella 2 con le eventuali variazioni intercorse nell'annualità presa in esame, relativamente alle risorse umane dipendenti, rispetto a quanto dichiarato per l'annualità precedente. I dati inseriti sono di tipo esemplificativo.</t>
  </si>
  <si>
    <t>CSV Salerno – Esercizio 2023</t>
  </si>
  <si>
    <t>dimissioni volontarie a settembre</t>
  </si>
  <si>
    <t>Operatrice - Area comunicatrice</t>
  </si>
  <si>
    <t>Organo di controllo</t>
  </si>
  <si>
    <t>Consulente per rinnovo Statuti</t>
  </si>
  <si>
    <t>Diploma</t>
  </si>
  <si>
    <t>Formatore - valutatore</t>
  </si>
  <si>
    <t>Grafico</t>
  </si>
  <si>
    <t>2 mesi</t>
  </si>
  <si>
    <t>3 mesi</t>
  </si>
  <si>
    <t>12 mese</t>
  </si>
  <si>
    <t>8 mese</t>
  </si>
  <si>
    <t>3 mese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</si>
</sst>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8" formatCode="#,##0.00\ &quot;€&quot;;[Red]\-#,##0.00\ &quot;€&quot;"/>
    <numFmt numFmtId="44" formatCode="_-* #,##0.00\ &quot;€&quot;_-;\-* #,##0.00\ &quot;€&quot;_-;_-* &quot;-&quot;??\ &quot;€&quot;_-;_-@_-"/>
  </numFmts>
  <fonts count="15" x14ac:knownFonts="1">
    <font>
      <sz val="12"/>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2"/>
      <color theme="1"/>
      <name val="Calibri"/>
      <family val="2"/>
      <scheme val="minor"/>
    </font>
    <font>
      <b/>
      <sz val="12"/>
      <name val="Calibri"/>
      <family val="2"/>
      <scheme val="minor"/>
    </font>
    <font>
      <sz val="12"/>
      <color theme="1"/>
      <name val="Times New Roman"/>
      <family val="1"/>
    </font>
    <font>
      <sz val="12"/>
      <name val="Calibri"/>
      <family val="2"/>
      <scheme val="minor"/>
    </font>
    <font>
      <i/>
      <sz val="11"/>
      <name val="Calibri"/>
      <family val="2"/>
      <scheme val="minor"/>
    </font>
    <font>
      <b/>
      <sz val="11"/>
      <color theme="1"/>
      <name val="Calibri"/>
      <family val="2"/>
      <scheme val="minor"/>
    </font>
    <font>
      <b/>
      <i/>
      <sz val="12"/>
      <color theme="1"/>
      <name val="Calibri"/>
      <family val="2"/>
      <scheme val="minor"/>
    </font>
    <font>
      <b/>
      <i/>
      <sz val="11"/>
      <color theme="1"/>
      <name val="Calibri"/>
      <family val="2"/>
      <scheme val="minor"/>
    </font>
    <font>
      <b/>
      <i/>
      <sz val="11"/>
      <name val="Calibri"/>
      <family val="2"/>
      <scheme val="minor"/>
    </font>
    <font>
      <i/>
      <sz val="12"/>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4" fontId="3" fillId="0" borderId="0" applyFont="0" applyFill="0" applyBorder="0" applyAlignment="0" applyProtection="0"/>
  </cellStyleXfs>
  <cellXfs count="74">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8" fontId="5" fillId="0" borderId="1" xfId="0" applyNumberFormat="1"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8" fontId="4" fillId="0" borderId="1" xfId="0" applyNumberFormat="1" applyFont="1" applyBorder="1" applyAlignment="1">
      <alignment horizontal="right" vertical="center" wrapText="1"/>
    </xf>
    <xf numFmtId="0" fontId="2" fillId="0" borderId="2" xfId="0" applyFont="1" applyBorder="1" applyAlignment="1">
      <alignment horizontal="center" vertical="center" wrapText="1"/>
    </xf>
    <xf numFmtId="0" fontId="2" fillId="0" borderId="0" xfId="0" applyFont="1" applyAlignment="1">
      <alignment vertical="center" wrapText="1"/>
    </xf>
    <xf numFmtId="6" fontId="4" fillId="2" borderId="1" xfId="0" applyNumberFormat="1" applyFont="1" applyFill="1" applyBorder="1" applyAlignment="1">
      <alignment horizontal="right" vertical="center" wrapText="1"/>
    </xf>
    <xf numFmtId="0" fontId="2" fillId="0" borderId="0" xfId="0" applyFont="1" applyAlignment="1">
      <alignment horizontal="center"/>
    </xf>
    <xf numFmtId="0" fontId="4"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wrapText="1"/>
    </xf>
    <xf numFmtId="0" fontId="6" fillId="0" borderId="1" xfId="0" applyFont="1" applyBorder="1" applyAlignment="1">
      <alignment horizontal="center" vertical="center" wrapText="1"/>
    </xf>
    <xf numFmtId="0" fontId="8" fillId="0" borderId="0" xfId="0" applyFont="1"/>
    <xf numFmtId="0" fontId="9"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6" fillId="2" borderId="1" xfId="0" applyFont="1" applyFill="1" applyBorder="1" applyAlignment="1">
      <alignment horizontal="center" vertical="center" wrapText="1"/>
    </xf>
    <xf numFmtId="44" fontId="11" fillId="2" borderId="1" xfId="1" applyFont="1" applyFill="1" applyBorder="1"/>
    <xf numFmtId="0" fontId="12" fillId="0" borderId="1" xfId="0" applyFont="1" applyBorder="1" applyAlignment="1">
      <alignment horizontal="center" vertical="center" wrapText="1"/>
    </xf>
    <xf numFmtId="6" fontId="12" fillId="2" borderId="1" xfId="0" applyNumberFormat="1" applyFont="1" applyFill="1" applyBorder="1" applyAlignment="1">
      <alignment horizontal="right"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0" xfId="0" applyFont="1" applyAlignment="1">
      <alignment horizontal="center" vertical="center"/>
    </xf>
    <xf numFmtId="0" fontId="1" fillId="0" borderId="0" xfId="0" applyFont="1"/>
    <xf numFmtId="0" fontId="0" fillId="0" borderId="3" xfId="0" applyBorder="1" applyAlignment="1">
      <alignment horizontal="right"/>
    </xf>
    <xf numFmtId="0" fontId="2" fillId="0" borderId="15" xfId="0" applyFont="1" applyBorder="1" applyAlignment="1">
      <alignment horizontal="center" vertical="center" wrapText="1"/>
    </xf>
    <xf numFmtId="0" fontId="2" fillId="0" borderId="16" xfId="0" applyFont="1" applyBorder="1"/>
    <xf numFmtId="0" fontId="11" fillId="0" borderId="1" xfId="0" applyFont="1" applyBorder="1" applyAlignment="1">
      <alignment horizontal="center"/>
    </xf>
    <xf numFmtId="0" fontId="2" fillId="0" borderId="15" xfId="0" applyFont="1" applyBorder="1"/>
    <xf numFmtId="1" fontId="11" fillId="0" borderId="15" xfId="0" applyNumberFormat="1" applyFont="1" applyBorder="1" applyAlignment="1">
      <alignment horizontal="center"/>
    </xf>
    <xf numFmtId="0" fontId="11" fillId="0" borderId="9" xfId="0" applyFont="1" applyBorder="1" applyAlignment="1">
      <alignment horizontal="center"/>
    </xf>
    <xf numFmtId="0" fontId="2" fillId="0" borderId="0" xfId="0" applyFont="1" applyAlignment="1">
      <alignment vertical="center"/>
    </xf>
    <xf numFmtId="0" fontId="4" fillId="0" borderId="17" xfId="0" applyFont="1" applyBorder="1" applyAlignment="1">
      <alignment horizontal="center" vertical="center" wrapText="1"/>
    </xf>
    <xf numFmtId="8" fontId="0" fillId="0" borderId="0" xfId="0" applyNumberFormat="1"/>
    <xf numFmtId="8" fontId="4" fillId="2" borderId="1" xfId="0" applyNumberFormat="1" applyFont="1" applyFill="1" applyBorder="1" applyAlignment="1">
      <alignment horizontal="right" vertical="center" wrapText="1"/>
    </xf>
    <xf numFmtId="8" fontId="12" fillId="2" borderId="1" xfId="0" applyNumberFormat="1" applyFont="1" applyFill="1" applyBorder="1" applyAlignment="1">
      <alignment horizontal="right" vertical="center" wrapText="1"/>
    </xf>
    <xf numFmtId="0" fontId="2" fillId="0" borderId="1" xfId="0" applyFont="1" applyBorder="1" applyAlignment="1">
      <alignment horizontal="center"/>
    </xf>
    <xf numFmtId="0" fontId="2" fillId="0" borderId="0" xfId="0" applyFont="1" applyAlignment="1">
      <alignment horizontal="center" vertical="center"/>
    </xf>
    <xf numFmtId="0" fontId="0" fillId="0" borderId="13" xfId="0" applyBorder="1" applyAlignment="1">
      <alignment horizontal="center"/>
    </xf>
    <xf numFmtId="0" fontId="0" fillId="0" borderId="0" xfId="0" applyAlignment="1">
      <alignment horizont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xf>
    <xf numFmtId="0" fontId="2" fillId="0" borderId="1" xfId="0" applyFont="1" applyBorder="1" applyAlignment="1">
      <alignment horizontal="right" vertical="center"/>
    </xf>
    <xf numFmtId="0" fontId="0" fillId="0" borderId="0" xfId="0" applyAlignment="1">
      <alignment horizontal="left"/>
    </xf>
    <xf numFmtId="0" fontId="0" fillId="0" borderId="1" xfId="0" applyBorder="1" applyAlignment="1">
      <alignment horizontal="center"/>
    </xf>
    <xf numFmtId="0" fontId="0" fillId="0" borderId="0" xfId="0" applyAlignment="1">
      <alignment horizontal="left" vertical="center"/>
    </xf>
    <xf numFmtId="0" fontId="5" fillId="0" borderId="7" xfId="0" applyFont="1" applyBorder="1" applyAlignment="1">
      <alignment horizontal="center" vertical="center"/>
    </xf>
    <xf numFmtId="0" fontId="0" fillId="0" borderId="14" xfId="0" applyBorder="1" applyAlignment="1">
      <alignment horizontal="center"/>
    </xf>
    <xf numFmtId="0" fontId="8" fillId="0" borderId="0" xfId="0" applyFont="1" applyAlignment="1">
      <alignment horizontal="left" vertical="center" wrapText="1"/>
    </xf>
    <xf numFmtId="0" fontId="2" fillId="0" borderId="7"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6" fillId="2"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7" xfId="0" applyBorder="1" applyAlignment="1">
      <alignment horizontal="center"/>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1481878</xdr:colOff>
      <xdr:row>0</xdr:row>
      <xdr:rowOff>415290</xdr:rowOff>
    </xdr:to>
    <xdr:pic>
      <xdr:nvPicPr>
        <xdr:cNvPr id="2" name="Immagin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7235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1472353</xdr:colOff>
      <xdr:row>0</xdr:row>
      <xdr:rowOff>409575</xdr:rowOff>
    </xdr:to>
    <xdr:pic>
      <xdr:nvPicPr>
        <xdr:cNvPr id="3" name="Immagin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72353" cy="40957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
  <sheetViews>
    <sheetView tabSelected="1" zoomScale="80" zoomScaleNormal="80" zoomScalePageLayoutView="80" workbookViewId="0">
      <selection activeCell="A2" sqref="A2:N2"/>
    </sheetView>
  </sheetViews>
  <sheetFormatPr defaultColWidth="10.59765625" defaultRowHeight="15.6" x14ac:dyDescent="0.3"/>
  <cols>
    <col min="1" max="1" width="21.09765625" bestFit="1" customWidth="1"/>
    <col min="2" max="2" width="7.59765625" style="1" customWidth="1"/>
    <col min="3" max="3" width="6.19921875" style="1" customWidth="1"/>
    <col min="4" max="4" width="7.5" customWidth="1"/>
    <col min="5" max="5" width="14.69921875" bestFit="1" customWidth="1"/>
    <col min="6" max="6" width="16.19921875" bestFit="1" customWidth="1"/>
    <col min="7" max="7" width="12.19921875" customWidth="1"/>
    <col min="8" max="8" width="10.69921875" style="4" customWidth="1"/>
    <col min="9" max="9" width="14.69921875" customWidth="1"/>
    <col min="10" max="10" width="12.09765625" customWidth="1"/>
    <col min="11" max="11" width="15.19921875" customWidth="1"/>
    <col min="12" max="13" width="13.69921875" customWidth="1"/>
    <col min="14" max="14" width="24.09765625" customWidth="1"/>
  </cols>
  <sheetData>
    <row r="1" spans="1:14" ht="42" customHeight="1" x14ac:dyDescent="0.3">
      <c r="A1" s="44" t="s">
        <v>67</v>
      </c>
      <c r="B1" s="44"/>
      <c r="C1" s="44"/>
      <c r="D1" s="44"/>
      <c r="E1" s="44"/>
      <c r="F1" s="44"/>
      <c r="G1" s="44"/>
      <c r="H1" s="44"/>
      <c r="I1" s="44"/>
      <c r="J1" s="44"/>
      <c r="K1" s="44"/>
      <c r="L1" s="44"/>
      <c r="M1" s="44"/>
      <c r="N1" s="44"/>
    </row>
    <row r="2" spans="1:14" ht="34.200000000000003" customHeight="1" x14ac:dyDescent="0.3">
      <c r="A2" s="44" t="s">
        <v>81</v>
      </c>
      <c r="B2" s="44"/>
      <c r="C2" s="44"/>
      <c r="D2" s="44"/>
      <c r="E2" s="44"/>
      <c r="F2" s="44"/>
      <c r="G2" s="44"/>
      <c r="H2" s="44"/>
      <c r="I2" s="44"/>
      <c r="J2" s="44"/>
      <c r="K2" s="44"/>
      <c r="L2" s="44"/>
      <c r="M2" s="44"/>
      <c r="N2" s="44"/>
    </row>
    <row r="3" spans="1:14" ht="30.6" customHeight="1" x14ac:dyDescent="0.3">
      <c r="A3" s="53"/>
      <c r="B3" s="53"/>
      <c r="C3" s="53"/>
      <c r="D3" s="53"/>
      <c r="E3" s="53"/>
      <c r="F3" s="53"/>
      <c r="G3" s="53"/>
      <c r="H3" s="53"/>
      <c r="I3" s="53"/>
      <c r="J3" s="53"/>
      <c r="K3" s="53"/>
      <c r="L3" s="53"/>
      <c r="M3" s="53"/>
      <c r="N3" s="53"/>
    </row>
    <row r="4" spans="1:14" ht="53.4" customHeight="1" x14ac:dyDescent="0.3">
      <c r="A4" s="47" t="s">
        <v>80</v>
      </c>
      <c r="B4" s="47"/>
      <c r="C4" s="47"/>
      <c r="D4" s="47"/>
      <c r="E4" s="47"/>
      <c r="F4" s="47"/>
      <c r="G4" s="47"/>
      <c r="H4" s="47"/>
      <c r="I4" s="47"/>
      <c r="J4" s="47"/>
      <c r="K4" s="47"/>
      <c r="L4" s="47"/>
      <c r="M4" s="47"/>
      <c r="N4" s="47"/>
    </row>
    <row r="5" spans="1:14" x14ac:dyDescent="0.3">
      <c r="A5" s="54"/>
      <c r="B5" s="54"/>
      <c r="C5" s="54"/>
      <c r="D5" s="54"/>
      <c r="E5" s="54"/>
      <c r="F5" s="54"/>
      <c r="G5" s="54"/>
      <c r="H5" s="54"/>
      <c r="I5" s="54"/>
      <c r="J5" s="54"/>
      <c r="K5" s="54"/>
      <c r="L5" s="54"/>
      <c r="M5" s="54"/>
      <c r="N5" s="54"/>
    </row>
    <row r="6" spans="1:14" x14ac:dyDescent="0.3">
      <c r="A6" s="48" t="s">
        <v>72</v>
      </c>
      <c r="B6" s="48"/>
      <c r="C6" s="48"/>
      <c r="D6" s="48"/>
      <c r="E6" s="48"/>
      <c r="F6" s="45"/>
      <c r="G6" s="46"/>
      <c r="H6" s="46"/>
      <c r="I6" s="46"/>
      <c r="J6" s="46"/>
      <c r="K6" s="46"/>
      <c r="L6" s="46"/>
      <c r="M6" s="46"/>
      <c r="N6" s="46"/>
    </row>
    <row r="7" spans="1:14" x14ac:dyDescent="0.3">
      <c r="A7" s="33" t="s">
        <v>69</v>
      </c>
      <c r="B7" s="37">
        <v>6</v>
      </c>
      <c r="C7" s="51"/>
      <c r="D7" s="51"/>
      <c r="E7" s="51"/>
      <c r="F7" s="45"/>
      <c r="G7" s="46"/>
      <c r="H7" s="46"/>
      <c r="I7" s="46"/>
      <c r="J7" s="46"/>
      <c r="K7" s="46"/>
      <c r="L7" s="46"/>
      <c r="M7" s="46"/>
      <c r="N7" s="46"/>
    </row>
    <row r="8" spans="1:14" x14ac:dyDescent="0.3">
      <c r="A8" s="31" t="s">
        <v>70</v>
      </c>
      <c r="B8" s="34">
        <v>4</v>
      </c>
      <c r="C8" s="51"/>
      <c r="D8" s="51"/>
      <c r="E8" s="51"/>
      <c r="F8" s="45"/>
      <c r="G8" s="46"/>
      <c r="H8" s="46"/>
      <c r="I8" s="46"/>
      <c r="J8" s="46"/>
      <c r="K8" s="46"/>
      <c r="L8" s="46"/>
      <c r="M8" s="46"/>
      <c r="N8" s="46"/>
    </row>
    <row r="9" spans="1:14" x14ac:dyDescent="0.3">
      <c r="A9" s="31" t="s">
        <v>71</v>
      </c>
      <c r="B9" s="34">
        <v>2</v>
      </c>
      <c r="C9" s="51"/>
      <c r="D9" s="51"/>
      <c r="E9" s="51"/>
      <c r="F9" s="45"/>
      <c r="G9" s="46"/>
      <c r="H9" s="46"/>
      <c r="I9" s="46"/>
      <c r="J9" s="46"/>
      <c r="K9" s="46"/>
      <c r="L9" s="46"/>
      <c r="M9" s="46"/>
      <c r="N9" s="46"/>
    </row>
    <row r="10" spans="1:14" x14ac:dyDescent="0.3">
      <c r="A10" s="35" t="s">
        <v>9</v>
      </c>
      <c r="B10" s="36">
        <v>45</v>
      </c>
      <c r="C10" s="51"/>
      <c r="D10" s="51"/>
      <c r="E10" s="51"/>
      <c r="F10" s="45"/>
      <c r="G10" s="46"/>
      <c r="H10" s="46"/>
      <c r="I10" s="46"/>
      <c r="J10" s="46"/>
      <c r="K10" s="46"/>
      <c r="L10" s="46"/>
      <c r="M10" s="46"/>
      <c r="N10" s="46"/>
    </row>
    <row r="11" spans="1:14" ht="36" customHeight="1" x14ac:dyDescent="0.3">
      <c r="A11" s="49" t="s">
        <v>19</v>
      </c>
      <c r="B11" s="49"/>
      <c r="C11" s="49"/>
      <c r="D11" s="49"/>
      <c r="E11" s="43">
        <v>5.73</v>
      </c>
      <c r="F11" s="45"/>
      <c r="G11" s="46"/>
      <c r="H11" s="46"/>
      <c r="I11" s="46"/>
      <c r="J11" s="46"/>
      <c r="K11" s="46"/>
      <c r="L11" s="46"/>
      <c r="M11" s="46"/>
      <c r="N11" s="46"/>
    </row>
    <row r="12" spans="1:14" x14ac:dyDescent="0.3">
      <c r="A12" s="50" t="s">
        <v>37</v>
      </c>
      <c r="B12" s="50"/>
      <c r="C12" s="50"/>
      <c r="D12" s="50"/>
      <c r="E12" s="50"/>
      <c r="F12" s="50"/>
      <c r="G12" s="50"/>
      <c r="H12" s="50"/>
      <c r="I12" s="50"/>
      <c r="J12" s="50"/>
      <c r="K12" s="50"/>
      <c r="L12" s="50"/>
      <c r="M12" s="50"/>
      <c r="N12" s="50"/>
    </row>
    <row r="13" spans="1:14" x14ac:dyDescent="0.3">
      <c r="A13" s="46"/>
      <c r="B13" s="46"/>
      <c r="C13" s="46"/>
      <c r="D13" s="46"/>
      <c r="E13" s="46"/>
      <c r="F13" s="46"/>
      <c r="G13" s="46"/>
      <c r="H13" s="46"/>
      <c r="I13" s="46"/>
      <c r="J13" s="46"/>
      <c r="K13" s="46"/>
      <c r="L13" s="46"/>
      <c r="M13" s="46"/>
      <c r="N13" s="46"/>
    </row>
    <row r="14" spans="1:14" x14ac:dyDescent="0.3">
      <c r="A14" s="56"/>
      <c r="B14" s="56"/>
      <c r="C14" s="56"/>
      <c r="D14" s="56"/>
      <c r="E14" s="56"/>
      <c r="F14" s="56"/>
      <c r="G14" s="56"/>
      <c r="H14" s="56"/>
      <c r="I14" s="56"/>
      <c r="J14" s="56"/>
      <c r="K14" s="56"/>
      <c r="L14" s="56"/>
      <c r="M14" s="56"/>
      <c r="N14" s="56"/>
    </row>
    <row r="15" spans="1:14" x14ac:dyDescent="0.3">
      <c r="A15" s="48" t="s">
        <v>74</v>
      </c>
      <c r="B15" s="48"/>
      <c r="C15" s="48"/>
      <c r="D15" s="48"/>
      <c r="E15" s="48"/>
      <c r="F15" s="48"/>
      <c r="G15" s="48"/>
      <c r="H15" s="48"/>
      <c r="I15" s="48"/>
      <c r="J15" s="48"/>
      <c r="K15" s="48"/>
      <c r="L15" s="48"/>
      <c r="M15" s="48"/>
      <c r="N15" s="48"/>
    </row>
    <row r="16" spans="1:14" s="3" customFormat="1" ht="140.4" x14ac:dyDescent="0.3">
      <c r="A16" s="2" t="s">
        <v>76</v>
      </c>
      <c r="B16" s="2" t="s">
        <v>5</v>
      </c>
      <c r="C16" s="2" t="s">
        <v>4</v>
      </c>
      <c r="D16" s="2" t="s">
        <v>3</v>
      </c>
      <c r="E16" s="2" t="s">
        <v>6</v>
      </c>
      <c r="F16" s="2" t="s">
        <v>33</v>
      </c>
      <c r="G16" s="2" t="s">
        <v>10</v>
      </c>
      <c r="H16" s="2" t="s">
        <v>11</v>
      </c>
      <c r="I16" s="2" t="s">
        <v>12</v>
      </c>
      <c r="J16" s="11" t="s">
        <v>34</v>
      </c>
      <c r="K16" s="18" t="s">
        <v>7</v>
      </c>
      <c r="L16" s="18" t="s">
        <v>8</v>
      </c>
      <c r="M16" s="18" t="s">
        <v>75</v>
      </c>
      <c r="N16" s="32" t="s">
        <v>73</v>
      </c>
    </row>
    <row r="17" spans="1:14" ht="46.8" x14ac:dyDescent="0.3">
      <c r="A17" s="7" t="s">
        <v>13</v>
      </c>
      <c r="B17" s="8" t="s">
        <v>0</v>
      </c>
      <c r="C17" s="8">
        <v>43</v>
      </c>
      <c r="D17" s="8" t="s">
        <v>2</v>
      </c>
      <c r="E17" s="5" t="s">
        <v>83</v>
      </c>
      <c r="F17" s="8" t="s">
        <v>14</v>
      </c>
      <c r="G17" s="8" t="s">
        <v>15</v>
      </c>
      <c r="H17" s="8"/>
      <c r="I17" s="5" t="s">
        <v>16</v>
      </c>
      <c r="J17" s="5">
        <v>12</v>
      </c>
      <c r="K17" s="6">
        <v>29072.23</v>
      </c>
      <c r="L17" s="6">
        <v>0</v>
      </c>
      <c r="M17" s="5">
        <v>2023</v>
      </c>
      <c r="N17" s="5" t="s">
        <v>82</v>
      </c>
    </row>
    <row r="18" spans="1:14" ht="31.2" x14ac:dyDescent="0.3">
      <c r="A18" s="54"/>
      <c r="B18" s="54"/>
      <c r="C18" s="54"/>
      <c r="D18" s="54"/>
      <c r="E18" s="54"/>
      <c r="F18" s="54"/>
      <c r="G18" s="54"/>
      <c r="H18" s="54"/>
      <c r="I18" s="54"/>
      <c r="J18" s="57"/>
      <c r="K18" s="17" t="s">
        <v>17</v>
      </c>
      <c r="L18" s="16" t="s">
        <v>18</v>
      </c>
      <c r="M18" s="59"/>
      <c r="N18" s="60"/>
    </row>
    <row r="19" spans="1:14" x14ac:dyDescent="0.3">
      <c r="A19" s="46"/>
      <c r="B19" s="46"/>
      <c r="C19" s="46"/>
      <c r="D19" s="46"/>
      <c r="E19" s="46"/>
      <c r="F19" s="46"/>
      <c r="G19" s="46"/>
      <c r="H19" s="46"/>
      <c r="I19" s="46"/>
      <c r="J19" s="58"/>
      <c r="K19" s="24">
        <f>SUM(K17:K17)</f>
        <v>29072.23</v>
      </c>
      <c r="L19" s="24">
        <f>SUM(L17:L17)</f>
        <v>0</v>
      </c>
      <c r="M19" s="61"/>
      <c r="N19" s="44"/>
    </row>
    <row r="20" spans="1:14" ht="16.2" customHeight="1" x14ac:dyDescent="0.3">
      <c r="A20" s="52" t="s">
        <v>68</v>
      </c>
      <c r="B20" s="52"/>
      <c r="C20" s="52"/>
      <c r="D20" s="52"/>
      <c r="E20" s="52"/>
      <c r="F20" s="52"/>
      <c r="G20" s="52"/>
      <c r="H20" s="52"/>
      <c r="I20" s="52"/>
      <c r="J20" s="52"/>
      <c r="K20" s="52"/>
      <c r="L20" s="52"/>
      <c r="M20" s="52"/>
      <c r="N20" s="52"/>
    </row>
    <row r="21" spans="1:14" ht="16.2" customHeight="1" x14ac:dyDescent="0.3">
      <c r="A21" s="52" t="s">
        <v>35</v>
      </c>
      <c r="B21" s="52"/>
      <c r="C21" s="52"/>
      <c r="D21" s="52"/>
      <c r="E21" s="52"/>
      <c r="F21" s="52"/>
      <c r="G21" s="52"/>
      <c r="H21" s="52"/>
      <c r="I21" s="52"/>
      <c r="J21" s="52"/>
      <c r="K21" s="52"/>
      <c r="L21" s="52"/>
      <c r="M21" s="52"/>
      <c r="N21" s="52"/>
    </row>
    <row r="22" spans="1:14" s="19" customFormat="1" ht="16.2" customHeight="1" x14ac:dyDescent="0.3">
      <c r="A22" s="55" t="s">
        <v>50</v>
      </c>
      <c r="B22" s="55"/>
      <c r="C22" s="55"/>
      <c r="D22" s="55"/>
      <c r="E22" s="55"/>
      <c r="F22" s="55"/>
      <c r="G22" s="55"/>
      <c r="H22" s="55"/>
      <c r="I22" s="55"/>
      <c r="J22" s="55"/>
      <c r="K22" s="55"/>
      <c r="L22" s="55"/>
      <c r="M22" s="55"/>
      <c r="N22" s="55"/>
    </row>
  </sheetData>
  <sheetProtection formatCells="0" formatColumns="0" formatRows="0" selectLockedCells="1" selectUnlockedCells="1"/>
  <dataConsolidate/>
  <mergeCells count="18">
    <mergeCell ref="A20:N20"/>
    <mergeCell ref="A3:N3"/>
    <mergeCell ref="A5:N5"/>
    <mergeCell ref="A21:N21"/>
    <mergeCell ref="A22:N22"/>
    <mergeCell ref="A15:N15"/>
    <mergeCell ref="A14:N14"/>
    <mergeCell ref="A18:J19"/>
    <mergeCell ref="M18:N19"/>
    <mergeCell ref="A2:N2"/>
    <mergeCell ref="A1:N1"/>
    <mergeCell ref="F6:N11"/>
    <mergeCell ref="A13:N13"/>
    <mergeCell ref="A4:N4"/>
    <mergeCell ref="A6:E6"/>
    <mergeCell ref="A11:D11"/>
    <mergeCell ref="A12:N12"/>
    <mergeCell ref="C7:E10"/>
  </mergeCells>
  <pageMargins left="0.70866141732283472" right="0.70866141732283472" top="0.74803149606299213" bottom="0.74803149606299213" header="0.31496062992125984" footer="0.31496062992125984"/>
  <pageSetup paperSize="9" scale="63" orientation="landscape" r:id="rId1"/>
  <headerFooter>
    <oddHeader>&amp;L&amp;G&amp;C&amp;"-,Grassetto"TABELLA RISORSE UMANE
da presentare in allegato alla Rendicontazione</oddHead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2"/>
  <sheetViews>
    <sheetView zoomScale="80" zoomScaleNormal="80" zoomScalePageLayoutView="80" workbookViewId="0">
      <selection activeCell="B17" sqref="B17"/>
    </sheetView>
  </sheetViews>
  <sheetFormatPr defaultRowHeight="15.6" x14ac:dyDescent="0.3"/>
  <cols>
    <col min="1" max="1" width="26.69921875" customWidth="1"/>
    <col min="2" max="4" width="9.5" customWidth="1"/>
    <col min="5" max="7" width="19.59765625" customWidth="1"/>
    <col min="8" max="8" width="20.59765625" customWidth="1"/>
    <col min="9" max="9" width="11.09765625" customWidth="1"/>
    <col min="10" max="10" width="33.69921875" customWidth="1"/>
    <col min="11" max="11" width="30.5" customWidth="1"/>
    <col min="12" max="12" width="19.8984375" customWidth="1"/>
  </cols>
  <sheetData>
    <row r="1" spans="1:14" ht="42" customHeight="1" x14ac:dyDescent="0.3">
      <c r="A1" s="44" t="s">
        <v>67</v>
      </c>
      <c r="B1" s="44"/>
      <c r="C1" s="44"/>
      <c r="D1" s="44"/>
      <c r="E1" s="44"/>
      <c r="F1" s="44"/>
      <c r="G1" s="44"/>
      <c r="H1" s="44"/>
      <c r="I1" s="44"/>
      <c r="J1" s="44"/>
      <c r="K1" s="44"/>
      <c r="L1" s="38"/>
      <c r="M1" s="38"/>
      <c r="N1" s="38"/>
    </row>
    <row r="2" spans="1:14" ht="34.200000000000003" customHeight="1" x14ac:dyDescent="0.3">
      <c r="A2" s="44" t="s">
        <v>81</v>
      </c>
      <c r="B2" s="44"/>
      <c r="C2" s="44"/>
      <c r="D2" s="44"/>
      <c r="E2" s="44"/>
      <c r="F2" s="44"/>
      <c r="G2" s="44"/>
      <c r="H2" s="44"/>
      <c r="I2" s="44"/>
      <c r="J2" s="44"/>
      <c r="K2" s="44"/>
      <c r="L2" s="38"/>
      <c r="M2" s="38"/>
      <c r="N2" s="38"/>
    </row>
    <row r="3" spans="1:14" x14ac:dyDescent="0.3">
      <c r="A3" s="46"/>
      <c r="B3" s="46"/>
      <c r="C3" s="46"/>
      <c r="D3" s="46"/>
      <c r="E3" s="46"/>
      <c r="F3" s="46"/>
      <c r="G3" s="46"/>
      <c r="H3" s="46"/>
      <c r="I3" s="46"/>
      <c r="J3" s="46"/>
      <c r="K3" s="46"/>
    </row>
    <row r="4" spans="1:14" ht="61.2" customHeight="1" x14ac:dyDescent="0.3">
      <c r="A4" s="62" t="s">
        <v>79</v>
      </c>
      <c r="B4" s="62"/>
      <c r="C4" s="62"/>
      <c r="D4" s="62"/>
      <c r="E4" s="62"/>
      <c r="F4" s="62"/>
      <c r="G4" s="62"/>
      <c r="H4" s="62"/>
      <c r="I4" s="62"/>
      <c r="J4" s="62"/>
      <c r="K4" s="62"/>
      <c r="L4" s="12"/>
      <c r="M4" s="12"/>
      <c r="N4" s="12"/>
    </row>
    <row r="5" spans="1:14" ht="14.4" customHeight="1" x14ac:dyDescent="0.3">
      <c r="A5" s="71"/>
      <c r="B5" s="71"/>
      <c r="C5" s="71"/>
      <c r="D5" s="71"/>
      <c r="E5" s="71"/>
      <c r="F5" s="71"/>
      <c r="G5" s="71"/>
      <c r="H5" s="71"/>
      <c r="I5" s="71"/>
      <c r="J5" s="71"/>
      <c r="K5" s="71"/>
    </row>
    <row r="6" spans="1:14" ht="50.25" customHeight="1" x14ac:dyDescent="0.3">
      <c r="A6" s="21" t="s">
        <v>77</v>
      </c>
      <c r="B6" s="11" t="s">
        <v>5</v>
      </c>
      <c r="C6" s="2" t="s">
        <v>4</v>
      </c>
      <c r="D6" s="2" t="s">
        <v>3</v>
      </c>
      <c r="E6" s="2" t="s">
        <v>20</v>
      </c>
      <c r="F6" s="2" t="s">
        <v>55</v>
      </c>
      <c r="G6" s="22" t="s">
        <v>56</v>
      </c>
      <c r="H6" s="2" t="s">
        <v>21</v>
      </c>
      <c r="I6" s="2" t="s">
        <v>32</v>
      </c>
      <c r="J6" s="2" t="s">
        <v>51</v>
      </c>
      <c r="K6" s="2" t="s">
        <v>52</v>
      </c>
      <c r="L6" s="40"/>
    </row>
    <row r="7" spans="1:14" ht="30" customHeight="1" x14ac:dyDescent="0.3">
      <c r="A7" s="9" t="s">
        <v>22</v>
      </c>
      <c r="B7" s="9" t="s">
        <v>0</v>
      </c>
      <c r="C7" s="9">
        <f>2024-1972</f>
        <v>52</v>
      </c>
      <c r="D7" s="9" t="s">
        <v>23</v>
      </c>
      <c r="E7" s="9" t="s">
        <v>84</v>
      </c>
      <c r="F7" s="9">
        <v>2017</v>
      </c>
      <c r="G7" s="9"/>
      <c r="H7" s="9" t="s">
        <v>24</v>
      </c>
      <c r="I7" s="9" t="s">
        <v>25</v>
      </c>
      <c r="J7" s="10">
        <v>3560.2999999999997</v>
      </c>
      <c r="K7" s="10">
        <v>477.9</v>
      </c>
    </row>
    <row r="8" spans="1:14" ht="30" customHeight="1" x14ac:dyDescent="0.3">
      <c r="A8" s="9" t="s">
        <v>26</v>
      </c>
      <c r="B8" s="9" t="s">
        <v>0</v>
      </c>
      <c r="C8" s="9">
        <f>2024-1967</f>
        <v>57</v>
      </c>
      <c r="D8" s="9" t="s">
        <v>86</v>
      </c>
      <c r="E8" s="9" t="s">
        <v>85</v>
      </c>
      <c r="F8" s="9"/>
      <c r="G8" s="9" t="s">
        <v>57</v>
      </c>
      <c r="H8" s="9" t="s">
        <v>30</v>
      </c>
      <c r="I8" s="9" t="s">
        <v>25</v>
      </c>
      <c r="J8" s="10">
        <v>3160</v>
      </c>
      <c r="K8" s="10">
        <v>0</v>
      </c>
    </row>
    <row r="9" spans="1:14" ht="30" customHeight="1" x14ac:dyDescent="0.3">
      <c r="A9" s="9" t="s">
        <v>28</v>
      </c>
      <c r="B9" s="9" t="s">
        <v>1</v>
      </c>
      <c r="C9" s="9">
        <f>2024-1975</f>
        <v>49</v>
      </c>
      <c r="D9" s="9" t="s">
        <v>2</v>
      </c>
      <c r="E9" s="9" t="s">
        <v>27</v>
      </c>
      <c r="F9" s="9"/>
      <c r="G9" s="9" t="s">
        <v>57</v>
      </c>
      <c r="H9" s="9" t="s">
        <v>24</v>
      </c>
      <c r="I9" s="9" t="s">
        <v>25</v>
      </c>
      <c r="J9" s="10">
        <v>2403.85</v>
      </c>
      <c r="K9" s="10">
        <v>0</v>
      </c>
    </row>
    <row r="10" spans="1:14" ht="30" customHeight="1" x14ac:dyDescent="0.3">
      <c r="A10" s="9" t="s">
        <v>38</v>
      </c>
      <c r="B10" s="9" t="s">
        <v>1</v>
      </c>
      <c r="C10" s="9">
        <f>2024-1969</f>
        <v>55</v>
      </c>
      <c r="D10" s="9" t="s">
        <v>2</v>
      </c>
      <c r="E10" s="39" t="s">
        <v>29</v>
      </c>
      <c r="F10" s="9"/>
      <c r="G10" s="9" t="s">
        <v>57</v>
      </c>
      <c r="H10" s="9" t="s">
        <v>24</v>
      </c>
      <c r="I10" s="9" t="s">
        <v>89</v>
      </c>
      <c r="J10" s="10">
        <v>2400</v>
      </c>
      <c r="K10" s="10">
        <v>0</v>
      </c>
    </row>
    <row r="11" spans="1:14" ht="30" customHeight="1" x14ac:dyDescent="0.3">
      <c r="A11" s="9" t="s">
        <v>39</v>
      </c>
      <c r="B11" s="9" t="s">
        <v>1</v>
      </c>
      <c r="C11" s="9">
        <f>2024-1979</f>
        <v>45</v>
      </c>
      <c r="D11" s="9" t="s">
        <v>2</v>
      </c>
      <c r="E11" s="9" t="s">
        <v>63</v>
      </c>
      <c r="F11" s="9">
        <v>2015</v>
      </c>
      <c r="G11" s="9"/>
      <c r="H11" s="9" t="s">
        <v>24</v>
      </c>
      <c r="I11" s="9" t="s">
        <v>25</v>
      </c>
      <c r="J11" s="10">
        <v>2400</v>
      </c>
      <c r="K11" s="10">
        <v>0</v>
      </c>
    </row>
    <row r="12" spans="1:14" ht="30" customHeight="1" x14ac:dyDescent="0.3">
      <c r="A12" s="9" t="s">
        <v>40</v>
      </c>
      <c r="B12" s="9" t="s">
        <v>1</v>
      </c>
      <c r="C12" s="9">
        <f>2024-1968</f>
        <v>56</v>
      </c>
      <c r="D12" s="9" t="s">
        <v>2</v>
      </c>
      <c r="E12" s="9" t="s">
        <v>84</v>
      </c>
      <c r="F12" s="9">
        <v>2017</v>
      </c>
      <c r="G12" s="9"/>
      <c r="H12" s="9" t="s">
        <v>24</v>
      </c>
      <c r="I12" s="9" t="s">
        <v>25</v>
      </c>
      <c r="J12" s="10">
        <v>1677</v>
      </c>
      <c r="K12" s="10">
        <v>0</v>
      </c>
    </row>
    <row r="13" spans="1:14" ht="30" customHeight="1" x14ac:dyDescent="0.3">
      <c r="A13" s="9" t="s">
        <v>41</v>
      </c>
      <c r="B13" s="9" t="s">
        <v>1</v>
      </c>
      <c r="C13" s="9">
        <f>2024-1963</f>
        <v>61</v>
      </c>
      <c r="D13" s="9" t="s">
        <v>2</v>
      </c>
      <c r="E13" s="9" t="s">
        <v>29</v>
      </c>
      <c r="F13" s="9"/>
      <c r="G13" s="9" t="s">
        <v>57</v>
      </c>
      <c r="H13" s="9" t="s">
        <v>30</v>
      </c>
      <c r="I13" s="9" t="s">
        <v>90</v>
      </c>
      <c r="J13" s="10">
        <v>1600</v>
      </c>
      <c r="K13" s="10">
        <v>0</v>
      </c>
    </row>
    <row r="14" spans="1:14" ht="30" customHeight="1" x14ac:dyDescent="0.3">
      <c r="A14" s="9" t="s">
        <v>42</v>
      </c>
      <c r="B14" s="9" t="s">
        <v>1</v>
      </c>
      <c r="C14" s="9">
        <v>40</v>
      </c>
      <c r="D14" s="9" t="s">
        <v>23</v>
      </c>
      <c r="E14" s="9" t="s">
        <v>87</v>
      </c>
      <c r="F14" s="9"/>
      <c r="G14" s="9" t="s">
        <v>57</v>
      </c>
      <c r="H14" s="9" t="s">
        <v>30</v>
      </c>
      <c r="I14" s="9" t="s">
        <v>90</v>
      </c>
      <c r="J14" s="10">
        <v>1500</v>
      </c>
      <c r="K14" s="10">
        <v>0</v>
      </c>
    </row>
    <row r="15" spans="1:14" ht="30" customHeight="1" x14ac:dyDescent="0.3">
      <c r="A15" s="9" t="s">
        <v>43</v>
      </c>
      <c r="B15" s="9" t="s">
        <v>0</v>
      </c>
      <c r="C15" s="9">
        <f>2024-1978</f>
        <v>46</v>
      </c>
      <c r="D15" s="9" t="s">
        <v>2</v>
      </c>
      <c r="E15" s="9" t="s">
        <v>29</v>
      </c>
      <c r="F15" s="9"/>
      <c r="G15" s="9" t="s">
        <v>57</v>
      </c>
      <c r="H15" s="9" t="s">
        <v>30</v>
      </c>
      <c r="I15" s="9" t="s">
        <v>90</v>
      </c>
      <c r="J15" s="10">
        <v>1440</v>
      </c>
      <c r="K15" s="10">
        <v>0</v>
      </c>
    </row>
    <row r="16" spans="1:14" ht="30" customHeight="1" x14ac:dyDescent="0.3">
      <c r="A16" s="9" t="s">
        <v>44</v>
      </c>
      <c r="B16" s="9" t="s">
        <v>0</v>
      </c>
      <c r="C16" s="9">
        <v>75</v>
      </c>
      <c r="D16" s="9" t="s">
        <v>86</v>
      </c>
      <c r="E16" s="9" t="s">
        <v>85</v>
      </c>
      <c r="F16" s="9"/>
      <c r="G16" s="9" t="s">
        <v>57</v>
      </c>
      <c r="H16" s="9" t="s">
        <v>30</v>
      </c>
      <c r="I16" s="9" t="s">
        <v>25</v>
      </c>
      <c r="J16" s="10">
        <v>1400</v>
      </c>
      <c r="K16" s="10">
        <v>0</v>
      </c>
    </row>
    <row r="17" spans="1:12" ht="30" customHeight="1" x14ac:dyDescent="0.3">
      <c r="A17" s="9" t="s">
        <v>45</v>
      </c>
      <c r="B17" s="9" t="s">
        <v>0</v>
      </c>
      <c r="C17" s="9">
        <v>42</v>
      </c>
      <c r="D17" s="9" t="s">
        <v>23</v>
      </c>
      <c r="E17" s="9" t="s">
        <v>29</v>
      </c>
      <c r="F17" s="9"/>
      <c r="G17" s="9" t="s">
        <v>57</v>
      </c>
      <c r="H17" s="9" t="s">
        <v>30</v>
      </c>
      <c r="I17" s="9" t="s">
        <v>90</v>
      </c>
      <c r="J17" s="10">
        <v>1280</v>
      </c>
      <c r="K17" s="10">
        <v>0</v>
      </c>
    </row>
    <row r="18" spans="1:12" ht="30" customHeight="1" x14ac:dyDescent="0.3">
      <c r="A18" s="9" t="s">
        <v>46</v>
      </c>
      <c r="B18" s="9" t="s">
        <v>0</v>
      </c>
      <c r="C18" s="9">
        <v>41</v>
      </c>
      <c r="D18" s="9" t="s">
        <v>23</v>
      </c>
      <c r="E18" s="9" t="s">
        <v>62</v>
      </c>
      <c r="F18" s="9"/>
      <c r="G18" s="9" t="s">
        <v>57</v>
      </c>
      <c r="H18" s="9" t="s">
        <v>30</v>
      </c>
      <c r="I18" s="9" t="s">
        <v>91</v>
      </c>
      <c r="J18" s="10">
        <v>1120</v>
      </c>
      <c r="K18" s="10">
        <v>0</v>
      </c>
    </row>
    <row r="19" spans="1:12" ht="30" customHeight="1" x14ac:dyDescent="0.3">
      <c r="A19" s="9" t="s">
        <v>47</v>
      </c>
      <c r="B19" s="9" t="s">
        <v>0</v>
      </c>
      <c r="C19" s="9">
        <f>2024-1982</f>
        <v>42</v>
      </c>
      <c r="D19" s="9" t="s">
        <v>2</v>
      </c>
      <c r="E19" s="9" t="s">
        <v>62</v>
      </c>
      <c r="F19" s="9"/>
      <c r="G19" s="9" t="s">
        <v>57</v>
      </c>
      <c r="H19" s="9" t="s">
        <v>30</v>
      </c>
      <c r="I19" s="9" t="s">
        <v>92</v>
      </c>
      <c r="J19" s="10">
        <v>1120</v>
      </c>
      <c r="K19" s="10">
        <v>0</v>
      </c>
    </row>
    <row r="20" spans="1:12" ht="30" customHeight="1" x14ac:dyDescent="0.3">
      <c r="A20" s="9" t="s">
        <v>48</v>
      </c>
      <c r="B20" s="9" t="s">
        <v>0</v>
      </c>
      <c r="C20" s="9">
        <f>2024-1984</f>
        <v>40</v>
      </c>
      <c r="D20" s="9" t="s">
        <v>2</v>
      </c>
      <c r="E20" s="9" t="s">
        <v>29</v>
      </c>
      <c r="F20" s="9"/>
      <c r="G20" s="9" t="s">
        <v>57</v>
      </c>
      <c r="H20" s="9" t="s">
        <v>24</v>
      </c>
      <c r="I20" s="9" t="s">
        <v>93</v>
      </c>
      <c r="J20" s="10">
        <v>1049.3399999999999</v>
      </c>
      <c r="K20" s="10">
        <v>0</v>
      </c>
    </row>
    <row r="21" spans="1:12" ht="30" customHeight="1" x14ac:dyDescent="0.3">
      <c r="A21" s="9" t="s">
        <v>49</v>
      </c>
      <c r="B21" s="9" t="s">
        <v>1</v>
      </c>
      <c r="C21" s="9">
        <f>2024-1981</f>
        <v>43</v>
      </c>
      <c r="D21" s="9" t="s">
        <v>2</v>
      </c>
      <c r="E21" s="9" t="s">
        <v>88</v>
      </c>
      <c r="F21" s="9"/>
      <c r="G21" s="9" t="s">
        <v>57</v>
      </c>
      <c r="H21" s="9" t="s">
        <v>24</v>
      </c>
      <c r="I21" s="9" t="s">
        <v>31</v>
      </c>
      <c r="J21" s="10">
        <v>1000</v>
      </c>
      <c r="K21" s="10">
        <v>0</v>
      </c>
    </row>
    <row r="22" spans="1:12" ht="30" customHeight="1" x14ac:dyDescent="0.3">
      <c r="A22" s="15"/>
      <c r="B22" s="15"/>
      <c r="C22" s="15"/>
      <c r="D22" s="15"/>
      <c r="E22" s="15"/>
      <c r="F22" s="25">
        <v>3</v>
      </c>
      <c r="G22" s="25">
        <f>COUNTIF(G7:G21,G8)</f>
        <v>12</v>
      </c>
      <c r="H22" s="15"/>
      <c r="I22" s="15"/>
      <c r="J22" s="13">
        <f>SUM(J7:J21)</f>
        <v>27110.49</v>
      </c>
      <c r="K22" s="41">
        <f>SUM(K7:K21)</f>
        <v>477.9</v>
      </c>
      <c r="L22" s="14"/>
    </row>
    <row r="23" spans="1:12" ht="12" customHeight="1" x14ac:dyDescent="0.3">
      <c r="A23" s="73"/>
      <c r="B23" s="73"/>
      <c r="C23" s="73"/>
      <c r="D23" s="73"/>
      <c r="E23" s="73"/>
      <c r="F23" s="73"/>
      <c r="G23" s="73"/>
      <c r="H23" s="73"/>
      <c r="I23" s="73"/>
      <c r="J23" s="73"/>
      <c r="K23" s="73"/>
      <c r="L23" s="14"/>
    </row>
    <row r="24" spans="1:12" ht="49.5" customHeight="1" x14ac:dyDescent="0.3">
      <c r="A24" s="21" t="s">
        <v>53</v>
      </c>
      <c r="B24" s="66"/>
      <c r="C24" s="67"/>
      <c r="D24" s="67"/>
      <c r="E24" s="67"/>
      <c r="F24" s="2" t="s">
        <v>58</v>
      </c>
      <c r="G24" s="22" t="s">
        <v>59</v>
      </c>
      <c r="H24" s="66"/>
      <c r="I24" s="68"/>
      <c r="J24" s="2" t="s">
        <v>54</v>
      </c>
      <c r="K24" s="2" t="s">
        <v>61</v>
      </c>
    </row>
    <row r="25" spans="1:12" ht="30" customHeight="1" x14ac:dyDescent="0.3">
      <c r="A25" s="20">
        <v>33</v>
      </c>
      <c r="B25" s="63"/>
      <c r="C25" s="64"/>
      <c r="D25" s="64"/>
      <c r="E25" s="65"/>
      <c r="F25" s="9">
        <v>0</v>
      </c>
      <c r="G25" s="9">
        <v>33</v>
      </c>
      <c r="H25" s="63"/>
      <c r="I25" s="65"/>
      <c r="J25" s="13">
        <v>15105.22</v>
      </c>
      <c r="K25" s="13">
        <v>0</v>
      </c>
      <c r="L25" s="14"/>
    </row>
    <row r="26" spans="1:12" ht="14.4" customHeight="1" x14ac:dyDescent="0.3">
      <c r="A26" s="72"/>
      <c r="B26" s="72"/>
      <c r="C26" s="72"/>
      <c r="D26" s="72"/>
      <c r="E26" s="72"/>
      <c r="F26" s="72"/>
      <c r="G26" s="72"/>
      <c r="H26" s="72"/>
      <c r="I26" s="72"/>
      <c r="J26" s="72"/>
      <c r="K26" s="72"/>
      <c r="L26" s="14"/>
    </row>
    <row r="27" spans="1:12" ht="50.25" customHeight="1" x14ac:dyDescent="0.3">
      <c r="A27" s="23" t="s">
        <v>60</v>
      </c>
      <c r="B27" s="69"/>
      <c r="C27" s="70"/>
      <c r="D27" s="70"/>
      <c r="E27" s="70"/>
      <c r="F27" s="18" t="s">
        <v>64</v>
      </c>
      <c r="G27" s="18" t="s">
        <v>65</v>
      </c>
      <c r="H27" s="70"/>
      <c r="I27" s="70"/>
      <c r="J27" s="18" t="s">
        <v>66</v>
      </c>
      <c r="K27" s="18" t="s">
        <v>66</v>
      </c>
      <c r="L27" s="14"/>
    </row>
    <row r="28" spans="1:12" s="30" customFormat="1" ht="30" customHeight="1" x14ac:dyDescent="0.3">
      <c r="A28" s="27">
        <v>48</v>
      </c>
      <c r="B28" s="63"/>
      <c r="C28" s="64"/>
      <c r="D28" s="64"/>
      <c r="E28" s="65"/>
      <c r="F28" s="28">
        <v>4</v>
      </c>
      <c r="G28" s="28">
        <v>44</v>
      </c>
      <c r="H28" s="63"/>
      <c r="I28" s="64"/>
      <c r="J28" s="26">
        <f>SUM(J22,J25)</f>
        <v>42215.71</v>
      </c>
      <c r="K28" s="42">
        <f>SUM(K25,K22)</f>
        <v>477.9</v>
      </c>
      <c r="L28" s="29"/>
    </row>
    <row r="29" spans="1:12" x14ac:dyDescent="0.3">
      <c r="A29" s="54"/>
      <c r="B29" s="54"/>
      <c r="C29" s="54"/>
      <c r="D29" s="54"/>
      <c r="E29" s="54"/>
      <c r="F29" s="54"/>
      <c r="G29" s="54"/>
      <c r="H29" s="54"/>
      <c r="I29" s="54"/>
      <c r="J29" s="54"/>
      <c r="K29" s="54"/>
    </row>
    <row r="30" spans="1:12" x14ac:dyDescent="0.3">
      <c r="A30" s="52" t="s">
        <v>78</v>
      </c>
      <c r="B30" s="52"/>
      <c r="C30" s="52"/>
      <c r="D30" s="52"/>
      <c r="E30" s="52"/>
      <c r="F30" s="52"/>
      <c r="G30" s="52"/>
      <c r="H30" s="52"/>
      <c r="I30" s="52"/>
      <c r="J30" s="52"/>
      <c r="K30" s="52"/>
    </row>
    <row r="31" spans="1:12" x14ac:dyDescent="0.3">
      <c r="A31" s="52" t="s">
        <v>35</v>
      </c>
      <c r="B31" s="52"/>
      <c r="C31" s="52"/>
      <c r="D31" s="52"/>
      <c r="E31" s="52"/>
      <c r="F31" s="52"/>
      <c r="G31" s="52"/>
      <c r="H31" s="52"/>
      <c r="I31" s="52"/>
      <c r="J31" s="52"/>
      <c r="K31" s="52"/>
    </row>
    <row r="32" spans="1:12" x14ac:dyDescent="0.3">
      <c r="A32" s="50" t="s">
        <v>36</v>
      </c>
      <c r="B32" s="50"/>
      <c r="C32" s="50"/>
      <c r="D32" s="50"/>
      <c r="E32" s="50"/>
      <c r="F32" s="50"/>
      <c r="G32" s="50"/>
      <c r="H32" s="50"/>
      <c r="I32" s="50"/>
      <c r="J32" s="50"/>
      <c r="K32" s="50"/>
    </row>
  </sheetData>
  <mergeCells count="19">
    <mergeCell ref="A1:K1"/>
    <mergeCell ref="A2:K2"/>
    <mergeCell ref="A29:K29"/>
    <mergeCell ref="A26:K26"/>
    <mergeCell ref="A23:K23"/>
    <mergeCell ref="A3:K3"/>
    <mergeCell ref="A32:K32"/>
    <mergeCell ref="A30:K30"/>
    <mergeCell ref="A31:K31"/>
    <mergeCell ref="A4:K4"/>
    <mergeCell ref="B25:E25"/>
    <mergeCell ref="B28:E28"/>
    <mergeCell ref="B24:E24"/>
    <mergeCell ref="H24:I24"/>
    <mergeCell ref="H28:I28"/>
    <mergeCell ref="H25:I25"/>
    <mergeCell ref="B27:E27"/>
    <mergeCell ref="H27:I27"/>
    <mergeCell ref="A5:K5"/>
  </mergeCells>
  <pageMargins left="0.70866141732283472" right="0.70866141732283472" top="0.74803149606299213" bottom="0.74803149606299213" header="0.31496062992125984" footer="0.31496062992125984"/>
  <pageSetup paperSize="9" scale="52" orientation="landscape" r:id="rId1"/>
  <headerFooter>
    <oddHeader xml:space="preserve">&amp;L&amp;G&amp;C&amp;"-,Grassetto"TABELLA RISORSE UMANE
da presentare in allegato alla Rendicontazione
</oddHead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D a t a M a s h u p   x m l n s = " h t t p : / / s c h e m a s . m i c r o s o f t . c o m / D a t a M a s h u p " > A A A A A B Q D A A B Q S w M E F A A C A A g A s 3 K M V X h t G A e k A A A A 9 g A A A B I A H A B D b 2 5 m a W c v U G F j a 2 F n Z S 5 4 b W w g o h g A K K A U A A A A A A A A A A A A A A A A A A A A A A A A A A A A h Y 9 N C s I w G E S v U r J v / g S R 8 j V d u B I s C I q 4 D W l s g 2 0 q T W p 6 N x c e y S t Y 0 a o 7 l / P m L W b u 1 x t k Q 1 N H F 9 0 5 0 9 o U M U x R p K 1 q C 2 P L F P X + G C 9 Q J m A j 1 U m W O h p l 6 5 L B F S m q v D 8 n h I Q Q c J j h t i s J p 5 S R Q 7 7 e q k o 3 E n 1 k 8 1 + O j X V e W q W R g P 1 r j O C Y M Y b n l G M K Z I K Q G / s V + L j 3 2 f 5 A W P a 1 7 z s t j I 9 X O y B T B P L + I B 5 Q S w M E F A A C A A g A s 3 K M 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N y j F U o i k e 4 D g A A A B E A A A A T A B w A R m 9 y b X V s Y X M v U 2 V j d G l v b j E u b S C i G A A o o B Q A A A A A A A A A A A A A A A A A A A A A A A A A A A A r T k 0 u y c z P U w i G 0 I b W A F B L A Q I t A B Q A A g A I A L N y j F V 4 b R g H p A A A A P Y A A A A S A A A A A A A A A A A A A A A A A A A A A A B D b 2 5 m a W c v U G F j a 2 F n Z S 5 4 b W x Q S w E C L Q A U A A I A C A C z c o x V D 8 r p q 6 Q A A A D p A A A A E w A A A A A A A A A A A A A A A A D w A A A A W 0 N v b n R l b n R f V H l w Z X N d L n h t b F B L A Q I t A B Q A A g A I A L N y j F 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a t J U c t X f d R Z G n h z 4 + T K 4 2 A A A A A A I A A A A A A B B m A A A A A Q A A I A A A A B a Q s E H 4 U f x Z e s o T s h d d 7 x Q / a F 5 A l V g a e + K m c P S 7 p 7 Z 1 A A A A A A 6 A A A A A A g A A I A A A A K M c 8 r j F 4 r K z a D 3 R i 1 R B F 5 g m / n b I 7 H E C J h a x z s y G u Y v b U A A A A D E X c w 8 I 4 l Q i b Z X h b Z k c Z x o F p I Y 9 G 3 Q 7 3 M 1 z H j X A s 3 U d S m D B m U Y 8 P 5 V K s e 0 A v / + W 3 A v M H 8 S q c 8 i L F d A g E S O F m + k O L B U 2 z u f I V R m L o y Z 4 n g / g Q A A A A K t o r Z r 4 L L N 6 v T h u Q B D M u V Y F S E E P O E w C g p U U P z B m U r j O 9 m B o w a 4 8 / f r e 0 B s A j 7 y Y F f g w D l I s B q / 8 y x + V Q M c v b 8 o = < / 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5DA8F404C9E6948BE80B004795EC6A3" ma:contentTypeVersion="4" ma:contentTypeDescription="Creare un nuovo documento." ma:contentTypeScope="" ma:versionID="7707cf4ec096e7332abaa9c01d169338">
  <xsd:schema xmlns:xsd="http://www.w3.org/2001/XMLSchema" xmlns:xs="http://www.w3.org/2001/XMLSchema" xmlns:p="http://schemas.microsoft.com/office/2006/metadata/properties" xmlns:ns2="9600f27a-f66a-4483-a7f0-6b13bfc7c048" xmlns:ns3="4d794f6f-2fce-4c22-b259-f67cbf8b205c" targetNamespace="http://schemas.microsoft.com/office/2006/metadata/properties" ma:root="true" ma:fieldsID="119f9cc738373a652af12852cb24f2d0" ns2:_="" ns3:_="">
    <xsd:import namespace="9600f27a-f66a-4483-a7f0-6b13bfc7c048"/>
    <xsd:import namespace="4d794f6f-2fce-4c22-b259-f67cbf8b20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0f27a-f66a-4483-a7f0-6b13bfc7c0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794f6f-2fce-4c22-b259-f67cbf8b205c"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59EA65-FC8C-4E40-8481-CC99BD13C356}">
  <ds:schemaRefs>
    <ds:schemaRef ds:uri="http://schemas.microsoft.com/DataMashup"/>
  </ds:schemaRefs>
</ds:datastoreItem>
</file>

<file path=customXml/itemProps2.xml><?xml version="1.0" encoding="utf-8"?>
<ds:datastoreItem xmlns:ds="http://schemas.openxmlformats.org/officeDocument/2006/customXml" ds:itemID="{7698BB29-4E7F-4118-9D4C-03AF4086080E}">
  <ds:schemaRefs>
    <ds:schemaRef ds:uri="http://schemas.microsoft.com/sharepoint/v3/contenttype/forms"/>
  </ds:schemaRefs>
</ds:datastoreItem>
</file>

<file path=customXml/itemProps3.xml><?xml version="1.0" encoding="utf-8"?>
<ds:datastoreItem xmlns:ds="http://schemas.openxmlformats.org/officeDocument/2006/customXml" ds:itemID="{CE40EAE8-FF6E-4FC9-8189-3389F35BC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0f27a-f66a-4483-a7f0-6b13bfc7c048"/>
    <ds:schemaRef ds:uri="4d794f6f-2fce-4c22-b259-f67cbf8b20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dipendenti</vt:lpstr>
      <vt:lpstr>collaboratori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 Seminati</dc:creator>
  <cp:lastModifiedBy>User</cp:lastModifiedBy>
  <dcterms:created xsi:type="dcterms:W3CDTF">2022-12-12T07:20:34Z</dcterms:created>
  <dcterms:modified xsi:type="dcterms:W3CDTF">2024-04-12T17:01:48Z</dcterms:modified>
</cp:coreProperties>
</file>